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45" windowWidth="11445" windowHeight="11235" activeTab="1"/>
  </bookViews>
  <sheets>
    <sheet name="Kostenteiler n WBSNG Auflage" sheetId="1" r:id="rId1"/>
    <sheet name="Kostenteiler n WBSNG Finanaz" sheetId="2" r:id="rId2"/>
  </sheets>
  <definedNames>
    <definedName name="Datum" localSheetId="0">'Kostenteiler n WBSNG Auflage'!#REF!</definedName>
    <definedName name="Datum" localSheetId="1">'Kostenteiler n WBSNG Finanaz'!#REF!</definedName>
    <definedName name="_xlnm.Print_Area" localSheetId="0">'Kostenteiler n WBSNG Auflage'!$A$1:$F$45</definedName>
    <definedName name="_xlnm.Print_Area" localSheetId="1">'Kostenteiler n WBSNG Finanaz'!$A$1:$F$40</definedName>
  </definedNames>
  <calcPr fullCalcOnLoad="1"/>
</workbook>
</file>

<file path=xl/sharedStrings.xml><?xml version="1.0" encoding="utf-8"?>
<sst xmlns="http://schemas.openxmlformats.org/spreadsheetml/2006/main" count="112" uniqueCount="50">
  <si>
    <t>Bachkorrektion / Provisorischer Kostenteiler</t>
  </si>
  <si>
    <t>ca. Fr.</t>
  </si>
  <si>
    <t>Bruttokosten 2 (beitragsberechtigte Kosten)</t>
  </si>
  <si>
    <t>von Fr.</t>
  </si>
  <si>
    <t>Zusammenstellung</t>
  </si>
  <si>
    <t>Anteil Kanton (Kantonsbeitrag)</t>
  </si>
  <si>
    <t>Total Kosten (Bruttokosten 1)</t>
  </si>
  <si>
    <r>
      <t xml:space="preserve">Kategorie:  </t>
    </r>
    <r>
      <rPr>
        <b/>
        <sz val="12"/>
        <rFont val="Arial"/>
        <family val="2"/>
      </rPr>
      <t>Hochwasserschutzprojekt</t>
    </r>
  </si>
  <si>
    <t>Bruttokosten 1 *</t>
  </si>
  <si>
    <t>Kantonsbeitrag: Anteil Bundesmittel</t>
  </si>
  <si>
    <t>Anteil Dritter: …</t>
  </si>
  <si>
    <t>Anteil Pflichtstrecke: …</t>
  </si>
  <si>
    <t>./. weitere Abzüge: …..</t>
  </si>
  <si>
    <t>Anteil ...: …</t>
  </si>
  <si>
    <t>Ingenieur</t>
  </si>
  <si>
    <t>Kantonsbeitrag: Anteil Kanton inkl. Mehrleistung</t>
  </si>
  <si>
    <r>
      <rPr>
        <b/>
        <sz val="12"/>
        <color indexed="10"/>
        <rFont val="Arial"/>
        <family val="2"/>
      </rPr>
      <t>Finanzierung</t>
    </r>
    <r>
      <rPr>
        <sz val="12"/>
        <color indexed="10"/>
        <rFont val="Arial"/>
        <family val="2"/>
      </rPr>
      <t xml:space="preserve"> (WBSNG, RB 721.1)</t>
    </r>
  </si>
  <si>
    <t>Kosten Dritter: …</t>
  </si>
  <si>
    <r>
      <t xml:space="preserve">Anteil Restkosten z.L. Gemeinde ...                                                                                     </t>
    </r>
    <r>
      <rPr>
        <sz val="10"/>
        <rFont val="Arial"/>
        <family val="2"/>
      </rPr>
      <t xml:space="preserve"> (Bruttokosten 2 ./. Anteil Bund ./. Anteil  Kanton)</t>
    </r>
  </si>
  <si>
    <t>Anteil Gemeinde … aus Anteil Dritter (...)</t>
  </si>
  <si>
    <t>Anteil Gemeinde …</t>
  </si>
  <si>
    <t>Anteil Gemeinde ... aus Anteil Restkosten z.L. Gemeinde …</t>
  </si>
  <si>
    <t>Anteil Gemeinde … aus Anteil Pflichtstrecke (...)</t>
  </si>
  <si>
    <t>**      Kostenauferlegung für besonderen Vorteil gemäss § 28 WBSNG</t>
  </si>
  <si>
    <r>
      <t>*        Kostenvoranschlag vom ... (inkl. ...% MWST, Genauigkeit: ± 10%, BPi</t>
    </r>
    <r>
      <rPr>
        <vertAlign val="subscript"/>
        <sz val="9"/>
        <rFont val="Arial"/>
        <family val="2"/>
      </rPr>
      <t>2015</t>
    </r>
    <r>
      <rPr>
        <sz val="9"/>
        <rFont val="Arial"/>
        <family val="2"/>
      </rPr>
      <t xml:space="preserve"> ...: 1...)</t>
    </r>
  </si>
  <si>
    <r>
      <t xml:space="preserve">Anteil Kanton HWS:  Grundsubvention </t>
    </r>
    <r>
      <rPr>
        <sz val="11"/>
        <rFont val="Arial"/>
        <family val="2"/>
      </rPr>
      <t>***</t>
    </r>
  </si>
  <si>
    <t>Ort, Datum</t>
  </si>
  <si>
    <r>
      <t xml:space="preserve">Anteil Restkosten z.L. Gemeinde ...                                                  </t>
    </r>
    <r>
      <rPr>
        <sz val="10"/>
        <rFont val="Arial"/>
        <family val="2"/>
      </rPr>
      <t xml:space="preserve"> (Bruttokosten 2 ./. Kantonsbeitrag)</t>
    </r>
  </si>
  <si>
    <t xml:space="preserve">Politische Gemeinde/Stadt Name  </t>
  </si>
  <si>
    <t>./. weitere Abzüge: …….</t>
  </si>
  <si>
    <t>Zur Auflage freigegeben:</t>
  </si>
  <si>
    <t xml:space="preserve">Frauenfeld, </t>
  </si>
  <si>
    <t>Amt für Umwelt</t>
  </si>
  <si>
    <t>Leiter Abteilung Wasserbau und Hydrometrie</t>
  </si>
  <si>
    <t>Tim Wepf</t>
  </si>
  <si>
    <r>
      <t>Auflage</t>
    </r>
    <r>
      <rPr>
        <sz val="12"/>
        <rFont val="Arial"/>
        <family val="2"/>
      </rPr>
      <t xml:space="preserve"> (WBSNG, RB 721.1)</t>
    </r>
  </si>
  <si>
    <t>./. Kosten Dritter: ….(z.B. Durchlass ..) **</t>
  </si>
  <si>
    <t>./. Pflichtstrecke **</t>
  </si>
  <si>
    <r>
      <t xml:space="preserve">Anteil Kanton HWS: Mehrleistung für grossen ökologischen Nutzen </t>
    </r>
    <r>
      <rPr>
        <sz val="11"/>
        <rFont val="Arial"/>
        <family val="2"/>
      </rPr>
      <t>***</t>
    </r>
  </si>
  <si>
    <r>
      <t xml:space="preserve">Anteil Kanton HWS: Mehrleistung Ausdolung </t>
    </r>
    <r>
      <rPr>
        <sz val="11"/>
        <rFont val="Arial"/>
        <family val="2"/>
      </rPr>
      <t>***</t>
    </r>
  </si>
  <si>
    <r>
      <t xml:space="preserve">Kantonsbeitrag: HWS   </t>
    </r>
    <r>
      <rPr>
        <sz val="11"/>
        <rFont val="Arial"/>
        <family val="2"/>
      </rPr>
      <t>**</t>
    </r>
    <r>
      <rPr>
        <b/>
        <sz val="11"/>
        <rFont val="Arial"/>
        <family val="2"/>
      </rPr>
      <t>*                                         inkl. Mehrleistung für grossen ökologischen Nutzen und für Bachöffnung</t>
    </r>
  </si>
  <si>
    <t>Anteil Bundesmittel HWS: Grundsubvention ***</t>
  </si>
  <si>
    <t>Der Gemeindepräsident            Der Gemeindeschreiber</t>
  </si>
  <si>
    <t>…………...                                ………………</t>
  </si>
  <si>
    <t>Frauenfeld, …………….</t>
  </si>
  <si>
    <t>Amt für Umwelt, Leiter Abt. WH</t>
  </si>
  <si>
    <t>…………….</t>
  </si>
  <si>
    <r>
      <t xml:space="preserve">Bachkorrektion </t>
    </r>
    <r>
      <rPr>
        <b/>
        <sz val="12"/>
        <color indexed="62"/>
        <rFont val="Arial"/>
        <family val="2"/>
      </rPr>
      <t xml:space="preserve">Bachname, Projektbezeichnung, </t>
    </r>
    <r>
      <rPr>
        <b/>
        <sz val="12"/>
        <rFont val="Arial"/>
        <family val="2"/>
      </rPr>
      <t>Auflageprojekt</t>
    </r>
    <r>
      <rPr>
        <b/>
        <sz val="12"/>
        <color indexed="62"/>
        <rFont val="Arial"/>
        <family val="2"/>
      </rPr>
      <t xml:space="preserve"> </t>
    </r>
    <r>
      <rPr>
        <b/>
        <sz val="12"/>
        <color indexed="62"/>
        <rFont val="Arial"/>
        <family val="2"/>
      </rPr>
      <t>Jahr</t>
    </r>
    <r>
      <rPr>
        <b/>
        <sz val="12"/>
        <color indexed="62"/>
        <rFont val="Arial"/>
        <family val="2"/>
      </rPr>
      <t xml:space="preserve"> </t>
    </r>
  </si>
  <si>
    <r>
      <t xml:space="preserve">***    Gemäss § 26 WBSNG, inkl. Bundesbeitrag </t>
    </r>
    <r>
      <rPr>
        <sz val="9"/>
        <color indexed="62"/>
        <rFont val="Arial"/>
        <family val="2"/>
      </rPr>
      <t>und Mehrleistung nach Abs. 2 (Begründung im Technischen Bericht)</t>
    </r>
  </si>
  <si>
    <r>
      <t>Bachkorrektion</t>
    </r>
    <r>
      <rPr>
        <b/>
        <sz val="12"/>
        <color indexed="62"/>
        <rFont val="Arial"/>
        <family val="2"/>
      </rPr>
      <t xml:space="preserve"> Bachname, Projektbezeichnung</t>
    </r>
    <r>
      <rPr>
        <b/>
        <sz val="12"/>
        <rFont val="Arial"/>
        <family val="2"/>
      </rPr>
      <t>, Auflageprojekt</t>
    </r>
    <r>
      <rPr>
        <b/>
        <sz val="12"/>
        <color indexed="62"/>
        <rFont val="Arial"/>
        <family val="2"/>
      </rPr>
      <t xml:space="preserve"> </t>
    </r>
    <r>
      <rPr>
        <b/>
        <sz val="12"/>
        <color indexed="62"/>
        <rFont val="Arial"/>
        <family val="2"/>
      </rPr>
      <t>Jahr</t>
    </r>
    <r>
      <rPr>
        <b/>
        <sz val="12"/>
        <color indexed="6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</si>
</sst>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&quot;RRB Nr. &quot;0"/>
    <numFmt numFmtId="180" formatCode="&quot;vom &quot;d/\ mmm\ yyyy"/>
    <numFmt numFmtId="181" formatCode="&quot;davon &quot;0.00%"/>
    <numFmt numFmtId="182" formatCode="&quot;Stand &quot;dd/mm/yyyy"/>
    <numFmt numFmtId="183" formatCode="0.00%\ &quot;v.&quot;"/>
    <numFmt numFmtId="184" formatCode="0.0000%\ &quot;v.&quot;"/>
    <numFmt numFmtId="185" formatCode="&quot;Fr. &quot;#,##0.00"/>
    <numFmt numFmtId="186" formatCode="&quot;Abzüglich 5% Kürzung von Fr.  &quot;#,##0.00&quot; gemäss VO des&quot;"/>
    <numFmt numFmtId="187" formatCode="&quot;Fr.  &quot;#,##0.00"/>
    <numFmt numFmtId="188" formatCode="0.0%\ &quot;v.&quot;"/>
    <numFmt numFmtId="189" formatCode="&quot;gemäss RRB Nr. &quot;0"/>
    <numFmt numFmtId="190" formatCode="&quot;Abzüglich 5% Kürzung von Fr.  &quot;#,##0.00"/>
    <numFmt numFmtId="191" formatCode="&quot;vom &quot;d/\ mmm/\ yyyy"/>
    <numFmt numFmtId="192" formatCode="&quot;Abzüglich Kürzung  &quot;0%&quot;     von Fr. &quot;"/>
    <numFmt numFmtId="193" formatCode="&quot;Abzüglich &quot;0%\ &quot;Kürzung&quot;"/>
    <numFmt numFmtId="194" formatCode="&quot;von Fr. &quot;#,##0.00"/>
    <numFmt numFmtId="195" formatCode="&quot;gemäss RRB Nr. &quot;0&quot;:&quot;"/>
    <numFmt numFmtId="196" formatCode="0%\ &quot;von Fr. &quot;"/>
    <numFmt numFmtId="197" formatCode="0%\ &quot;von Fr.&quot;"/>
    <numFmt numFmtId="198" formatCode="&quot;* &quot;0%"/>
    <numFmt numFmtId="199" formatCode="&quot;** &quot;0%"/>
    <numFmt numFmtId="200" formatCode="&quot;*** &quot;#,##0.00"/>
    <numFmt numFmtId="201" formatCode="&quot;*** Bacheindolungen werden vom Bund nur zu &quot;0%&quot; als beitragsberechtigt anerkannt&quot;"/>
    <numFmt numFmtId="202" formatCode="0.0%"/>
    <numFmt numFmtId="203" formatCode="&quot;ca. Fr. &quot;0.00"/>
    <numFmt numFmtId="204" formatCode="&quot;ca. Fr. &quot;#,##0.00"/>
    <numFmt numFmtId="205" formatCode="\-0%"/>
    <numFmt numFmtId="206" formatCode="&quot;- &quot;0%"/>
  </numFmts>
  <fonts count="56">
    <font>
      <sz val="10"/>
      <name val="Arial"/>
      <family val="0"/>
    </font>
    <font>
      <sz val="12"/>
      <name val="Arial"/>
      <family val="2"/>
    </font>
    <font>
      <sz val="10"/>
      <name val="Univers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sz val="11"/>
      <name val="Arial Narrow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2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4" fontId="1" fillId="0" borderId="0" xfId="0" applyNumberFormat="1" applyFont="1" applyFill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justify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justify" vertical="center"/>
      <protection/>
    </xf>
    <xf numFmtId="19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197" fontId="1" fillId="0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197" fontId="1" fillId="0" borderId="0" xfId="0" applyNumberFormat="1" applyFont="1" applyFill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left" vertical="center"/>
      <protection locked="0"/>
    </xf>
    <xf numFmtId="197" fontId="9" fillId="0" borderId="10" xfId="0" applyNumberFormat="1" applyFont="1" applyFill="1" applyBorder="1" applyAlignment="1" applyProtection="1">
      <alignment vertical="center"/>
      <protection locked="0"/>
    </xf>
    <xf numFmtId="4" fontId="9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/>
    </xf>
    <xf numFmtId="179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179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vertical="center"/>
      <protection locked="0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left" vertical="center"/>
      <protection locked="0"/>
    </xf>
    <xf numFmtId="197" fontId="9" fillId="0" borderId="1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0" fontId="9" fillId="0" borderId="0" xfId="0" applyFont="1" applyAlignment="1">
      <alignment vertical="center" wrapText="1"/>
    </xf>
    <xf numFmtId="0" fontId="9" fillId="0" borderId="12" xfId="0" applyFont="1" applyFill="1" applyBorder="1" applyAlignment="1" applyProtection="1">
      <alignment horizontal="left" vertical="center"/>
      <protection locked="0"/>
    </xf>
    <xf numFmtId="197" fontId="9" fillId="0" borderId="12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horizontal="right" vertical="center"/>
      <protection locked="0"/>
    </xf>
    <xf numFmtId="204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vertical="center"/>
      <protection/>
    </xf>
    <xf numFmtId="197" fontId="9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3" xfId="0" applyFont="1" applyFill="1" applyBorder="1" applyAlignment="1" applyProtection="1">
      <alignment vertical="center" wrapText="1"/>
      <protection locked="0"/>
    </xf>
    <xf numFmtId="179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 locked="0"/>
    </xf>
    <xf numFmtId="197" fontId="54" fillId="0" borderId="0" xfId="0" applyNumberFormat="1" applyFont="1" applyFill="1" applyAlignment="1" applyProtection="1">
      <alignment vertical="center"/>
      <protection/>
    </xf>
    <xf numFmtId="197" fontId="9" fillId="0" borderId="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Fill="1" applyBorder="1" applyAlignment="1" applyProtection="1">
      <alignment vertical="center"/>
      <protection locked="0"/>
    </xf>
    <xf numFmtId="204" fontId="9" fillId="0" borderId="11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4" fontId="9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 wrapText="1"/>
      <protection locked="0"/>
    </xf>
    <xf numFmtId="9" fontId="8" fillId="0" borderId="14" xfId="0" applyNumberFormat="1" applyFont="1" applyFill="1" applyBorder="1" applyAlignment="1" applyProtection="1">
      <alignment vertical="center"/>
      <protection locked="0"/>
    </xf>
    <xf numFmtId="197" fontId="9" fillId="0" borderId="14" xfId="0" applyNumberFormat="1" applyFont="1" applyFill="1" applyBorder="1" applyAlignment="1" applyProtection="1">
      <alignment horizontal="right" vertical="center"/>
      <protection/>
    </xf>
    <xf numFmtId="179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/>
    </xf>
    <xf numFmtId="197" fontId="9" fillId="0" borderId="13" xfId="0" applyNumberFormat="1" applyFont="1" applyFill="1" applyBorder="1" applyAlignment="1" applyProtection="1">
      <alignment vertical="center"/>
      <protection/>
    </xf>
    <xf numFmtId="4" fontId="9" fillId="0" borderId="13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197" fontId="3" fillId="0" borderId="0" xfId="0" applyNumberFormat="1" applyFont="1" applyFill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6" xfId="0" applyFont="1" applyFill="1" applyBorder="1" applyAlignment="1" applyProtection="1">
      <alignment vertical="center" wrapText="1"/>
      <protection locked="0"/>
    </xf>
    <xf numFmtId="9" fontId="8" fillId="0" borderId="16" xfId="0" applyNumberFormat="1" applyFont="1" applyFill="1" applyBorder="1" applyAlignment="1" applyProtection="1">
      <alignment vertical="center"/>
      <protection locked="0"/>
    </xf>
    <xf numFmtId="197" fontId="9" fillId="0" borderId="16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Fill="1" applyBorder="1" applyAlignment="1" applyProtection="1">
      <alignment horizontal="right" vertical="center"/>
      <protection/>
    </xf>
    <xf numFmtId="4" fontId="15" fillId="0" borderId="11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 locked="0"/>
    </xf>
    <xf numFmtId="197" fontId="9" fillId="0" borderId="14" xfId="0" applyNumberFormat="1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 applyProtection="1">
      <alignment vertical="center" wrapText="1"/>
      <protection locked="0"/>
    </xf>
    <xf numFmtId="204" fontId="16" fillId="0" borderId="1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 applyProtection="1">
      <alignment vertical="center"/>
      <protection/>
    </xf>
    <xf numFmtId="4" fontId="16" fillId="33" borderId="11" xfId="0" applyNumberFormat="1" applyFont="1" applyFill="1" applyBorder="1" applyAlignment="1">
      <alignment horizontal="right" vertical="center"/>
    </xf>
    <xf numFmtId="4" fontId="9" fillId="33" borderId="11" xfId="0" applyNumberFormat="1" applyFont="1" applyFill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vertical="center"/>
      <protection/>
    </xf>
    <xf numFmtId="9" fontId="8" fillId="33" borderId="13" xfId="0" applyNumberFormat="1" applyFont="1" applyFill="1" applyBorder="1" applyAlignment="1" applyProtection="1">
      <alignment vertical="center" wrapText="1"/>
      <protection locked="0"/>
    </xf>
    <xf numFmtId="4" fontId="9" fillId="33" borderId="13" xfId="0" applyNumberFormat="1" applyFont="1" applyFill="1" applyBorder="1" applyAlignment="1" applyProtection="1">
      <alignment vertical="center" wrapText="1"/>
      <protection locked="0"/>
    </xf>
    <xf numFmtId="4" fontId="8" fillId="33" borderId="13" xfId="0" applyNumberFormat="1" applyFont="1" applyFill="1" applyBorder="1" applyAlignment="1" applyProtection="1">
      <alignment vertical="center"/>
      <protection locked="0"/>
    </xf>
    <xf numFmtId="4" fontId="9" fillId="33" borderId="0" xfId="0" applyNumberFormat="1" applyFont="1" applyFill="1" applyBorder="1" applyAlignment="1" applyProtection="1">
      <alignment vertical="center"/>
      <protection locked="0"/>
    </xf>
    <xf numFmtId="4" fontId="9" fillId="33" borderId="11" xfId="0" applyNumberFormat="1" applyFont="1" applyFill="1" applyBorder="1" applyAlignment="1" applyProtection="1">
      <alignment vertical="center"/>
      <protection locked="0"/>
    </xf>
    <xf numFmtId="4" fontId="15" fillId="33" borderId="17" xfId="0" applyNumberFormat="1" applyFont="1" applyFill="1" applyBorder="1" applyAlignment="1" applyProtection="1">
      <alignment vertical="center"/>
      <protection locked="0"/>
    </xf>
    <xf numFmtId="4" fontId="15" fillId="33" borderId="11" xfId="0" applyNumberFormat="1" applyFont="1" applyFill="1" applyBorder="1" applyAlignment="1" applyProtection="1">
      <alignment vertical="center"/>
      <protection locked="0"/>
    </xf>
    <xf numFmtId="4" fontId="9" fillId="33" borderId="12" xfId="0" applyNumberFormat="1" applyFont="1" applyFill="1" applyBorder="1" applyAlignment="1" applyProtection="1">
      <alignment vertical="center"/>
      <protection locked="0"/>
    </xf>
    <xf numFmtId="4" fontId="9" fillId="33" borderId="13" xfId="0" applyNumberFormat="1" applyFont="1" applyFill="1" applyBorder="1" applyAlignment="1" applyProtection="1">
      <alignment vertical="center"/>
      <protection/>
    </xf>
    <xf numFmtId="4" fontId="9" fillId="33" borderId="14" xfId="0" applyNumberFormat="1" applyFont="1" applyFill="1" applyBorder="1" applyAlignment="1" applyProtection="1">
      <alignment vertical="center" wrapText="1"/>
      <protection locked="0"/>
    </xf>
    <xf numFmtId="4" fontId="9" fillId="33" borderId="16" xfId="0" applyNumberFormat="1" applyFont="1" applyFill="1" applyBorder="1" applyAlignment="1" applyProtection="1">
      <alignment vertical="center"/>
      <protection locked="0"/>
    </xf>
    <xf numFmtId="4" fontId="9" fillId="33" borderId="14" xfId="0" applyNumberFormat="1" applyFont="1" applyFill="1" applyBorder="1" applyAlignment="1" applyProtection="1">
      <alignment vertical="center"/>
      <protection locked="0"/>
    </xf>
    <xf numFmtId="4" fontId="9" fillId="33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0" applyNumberFormat="1" applyFont="1" applyFill="1" applyAlignment="1" applyProtection="1">
      <alignment horizontal="justify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206" fontId="16" fillId="33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 wrapText="1"/>
    </xf>
    <xf numFmtId="0" fontId="12" fillId="0" borderId="0" xfId="0" applyFont="1" applyFill="1" applyAlignment="1" applyProtection="1">
      <alignment wrapText="1"/>
      <protection locked="0"/>
    </xf>
    <xf numFmtId="0" fontId="15" fillId="0" borderId="17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0" fontId="1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justify" vertical="center"/>
      <protection locked="0"/>
    </xf>
    <xf numFmtId="0" fontId="0" fillId="0" borderId="0" xfId="0" applyAlignment="1">
      <alignment vertical="center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view="pageBreakPreview" zoomScale="106" zoomScaleSheetLayoutView="106" zoomScalePageLayoutView="0" workbookViewId="0" topLeftCell="A19">
      <selection activeCell="A30" sqref="A30:F30"/>
    </sheetView>
  </sheetViews>
  <sheetFormatPr defaultColWidth="11.421875" defaultRowHeight="12.75"/>
  <cols>
    <col min="1" max="1" width="47.7109375" style="1" customWidth="1"/>
    <col min="2" max="2" width="6.28125" style="13" customWidth="1"/>
    <col min="3" max="3" width="8.00390625" style="13" customWidth="1"/>
    <col min="4" max="4" width="11.7109375" style="3" customWidth="1"/>
    <col min="5" max="5" width="8.28125" style="19" customWidth="1"/>
    <col min="6" max="6" width="12.7109375" style="3" customWidth="1"/>
    <col min="7" max="16384" width="11.421875" style="1" customWidth="1"/>
  </cols>
  <sheetData>
    <row r="1" spans="1:6" s="2" customFormat="1" ht="26.25" customHeight="1">
      <c r="A1" s="81" t="s">
        <v>28</v>
      </c>
      <c r="B1" s="11"/>
      <c r="C1" s="11"/>
      <c r="D1" s="12"/>
      <c r="E1" s="17"/>
      <c r="F1" s="4"/>
    </row>
    <row r="2" spans="2:6" s="2" customFormat="1" ht="30" customHeight="1">
      <c r="B2" s="11"/>
      <c r="C2" s="11"/>
      <c r="D2" s="12"/>
      <c r="E2" s="17"/>
      <c r="F2" s="4"/>
    </row>
    <row r="3" spans="1:6" s="2" customFormat="1" ht="39.75" customHeight="1">
      <c r="A3" s="114" t="s">
        <v>47</v>
      </c>
      <c r="B3" s="115"/>
      <c r="C3" s="115"/>
      <c r="D3" s="115"/>
      <c r="E3" s="115"/>
      <c r="F3" s="115"/>
    </row>
    <row r="4" spans="1:6" s="2" customFormat="1" ht="21.75" customHeight="1">
      <c r="A4" s="66"/>
      <c r="B4" s="67"/>
      <c r="C4" s="67"/>
      <c r="D4" s="67"/>
      <c r="E4" s="67"/>
      <c r="F4" s="67"/>
    </row>
    <row r="5" spans="1:6" s="2" customFormat="1" ht="24" customHeight="1">
      <c r="A5" s="64" t="s">
        <v>0</v>
      </c>
      <c r="B5" s="52"/>
      <c r="C5" s="52"/>
      <c r="D5" s="52"/>
      <c r="E5" s="18"/>
      <c r="F5" s="3"/>
    </row>
    <row r="6" spans="1:6" s="2" customFormat="1" ht="21" customHeight="1">
      <c r="A6" s="7"/>
      <c r="B6" s="8"/>
      <c r="C6" s="8"/>
      <c r="D6" s="3"/>
      <c r="E6" s="18"/>
      <c r="F6" s="3"/>
    </row>
    <row r="7" spans="1:6" ht="16.5" customHeight="1">
      <c r="A7" s="1" t="s">
        <v>7</v>
      </c>
      <c r="B7" s="62"/>
      <c r="C7" s="27"/>
      <c r="D7" s="36"/>
      <c r="E7" s="1"/>
      <c r="F7" s="98" t="s">
        <v>35</v>
      </c>
    </row>
    <row r="8" spans="1:6" s="2" customFormat="1" ht="30" customHeight="1">
      <c r="A8" s="7"/>
      <c r="B8" s="8"/>
      <c r="C8" s="8"/>
      <c r="D8" s="3"/>
      <c r="E8" s="18"/>
      <c r="F8" s="3"/>
    </row>
    <row r="9" spans="1:6" s="35" customFormat="1" ht="22.5" customHeight="1">
      <c r="A9" s="33" t="s">
        <v>8</v>
      </c>
      <c r="B9" s="46"/>
      <c r="C9" s="46"/>
      <c r="D9" s="33"/>
      <c r="E9" s="21" t="s">
        <v>1</v>
      </c>
      <c r="F9" s="89"/>
    </row>
    <row r="10" spans="1:6" s="10" customFormat="1" ht="22.5" customHeight="1">
      <c r="A10" s="78" t="s">
        <v>36</v>
      </c>
      <c r="B10" s="107">
        <v>0</v>
      </c>
      <c r="C10" s="80" t="s">
        <v>3</v>
      </c>
      <c r="D10" s="82"/>
      <c r="E10" s="21" t="s">
        <v>1</v>
      </c>
      <c r="F10" s="83">
        <f>ROUND(INT(-B10*D10*20+0.5)/20,0)</f>
        <v>0</v>
      </c>
    </row>
    <row r="11" spans="1:6" s="10" customFormat="1" ht="22.5" customHeight="1">
      <c r="A11" s="78" t="s">
        <v>37</v>
      </c>
      <c r="B11" s="107">
        <v>0</v>
      </c>
      <c r="C11" s="80" t="s">
        <v>3</v>
      </c>
      <c r="D11" s="82"/>
      <c r="E11" s="21" t="s">
        <v>1</v>
      </c>
      <c r="F11" s="83">
        <f>ROUND(INT(-B11*D11*20+0.5)/20,0)</f>
        <v>0</v>
      </c>
    </row>
    <row r="12" spans="1:6" s="35" customFormat="1" ht="22.5" customHeight="1">
      <c r="A12" s="79" t="s">
        <v>29</v>
      </c>
      <c r="B12" s="107">
        <v>0</v>
      </c>
      <c r="C12" s="80" t="s">
        <v>3</v>
      </c>
      <c r="D12" s="82"/>
      <c r="E12" s="21" t="s">
        <v>1</v>
      </c>
      <c r="F12" s="83">
        <f>ROUND(INT(-B12*D12*20+0.5)/20,0)</f>
        <v>0</v>
      </c>
    </row>
    <row r="13" spans="1:6" s="10" customFormat="1" ht="22.5" customHeight="1">
      <c r="A13" s="58" t="s">
        <v>2</v>
      </c>
      <c r="B13" s="37"/>
      <c r="C13" s="37"/>
      <c r="D13" s="38"/>
      <c r="E13" s="39" t="s">
        <v>1</v>
      </c>
      <c r="F13" s="84">
        <f>SUM(F9:F12)</f>
        <v>0</v>
      </c>
    </row>
    <row r="14" spans="1:6" s="10" customFormat="1" ht="48" customHeight="1">
      <c r="A14" s="63" t="s">
        <v>40</v>
      </c>
      <c r="B14" s="85">
        <v>0</v>
      </c>
      <c r="C14" s="40" t="s">
        <v>3</v>
      </c>
      <c r="D14" s="86">
        <f>F13</f>
        <v>0</v>
      </c>
      <c r="E14" s="41" t="s">
        <v>1</v>
      </c>
      <c r="F14" s="87">
        <f>ROUND(INT(B14*D14*20+0.5)/20,0)</f>
        <v>0</v>
      </c>
    </row>
    <row r="15" spans="1:6" s="10" customFormat="1" ht="40.5" customHeight="1">
      <c r="A15" s="116" t="s">
        <v>27</v>
      </c>
      <c r="B15" s="112"/>
      <c r="C15" s="112"/>
      <c r="D15" s="112"/>
      <c r="E15" s="68" t="s">
        <v>1</v>
      </c>
      <c r="F15" s="88">
        <f>F13-F14</f>
        <v>0</v>
      </c>
    </row>
    <row r="16" spans="1:6" s="35" customFormat="1" ht="24.75" customHeight="1">
      <c r="A16" s="14"/>
      <c r="B16" s="15"/>
      <c r="C16" s="15"/>
      <c r="D16" s="16"/>
      <c r="E16" s="34"/>
      <c r="F16" s="16"/>
    </row>
    <row r="17" spans="1:6" s="35" customFormat="1" ht="25.5" customHeight="1">
      <c r="A17" s="47" t="s">
        <v>4</v>
      </c>
      <c r="B17" s="44"/>
      <c r="C17" s="44"/>
      <c r="D17" s="45"/>
      <c r="E17" s="48"/>
      <c r="F17" s="45"/>
    </row>
    <row r="18" spans="1:6" s="10" customFormat="1" ht="16.5" customHeight="1">
      <c r="A18" s="49" t="s">
        <v>17</v>
      </c>
      <c r="B18" s="26"/>
      <c r="C18" s="26"/>
      <c r="D18" s="22"/>
      <c r="E18" s="50" t="s">
        <v>1</v>
      </c>
      <c r="F18" s="89">
        <f>-F10</f>
        <v>0</v>
      </c>
    </row>
    <row r="19" spans="1:6" s="10" customFormat="1" ht="16.5" customHeight="1">
      <c r="A19" s="49" t="s">
        <v>11</v>
      </c>
      <c r="B19" s="26"/>
      <c r="C19" s="26"/>
      <c r="D19" s="22"/>
      <c r="E19" s="50" t="s">
        <v>1</v>
      </c>
      <c r="F19" s="89">
        <f>-F11</f>
        <v>0</v>
      </c>
    </row>
    <row r="20" spans="1:6" s="10" customFormat="1" ht="16.5" customHeight="1">
      <c r="A20" s="49" t="s">
        <v>13</v>
      </c>
      <c r="B20" s="26"/>
      <c r="C20" s="26"/>
      <c r="D20" s="22"/>
      <c r="E20" s="50" t="s">
        <v>1</v>
      </c>
      <c r="F20" s="89">
        <f>-F12</f>
        <v>0</v>
      </c>
    </row>
    <row r="21" spans="1:6" s="75" customFormat="1" ht="20.25" customHeight="1">
      <c r="A21" s="108" t="s">
        <v>19</v>
      </c>
      <c r="B21" s="109"/>
      <c r="C21" s="109"/>
      <c r="D21" s="91">
        <v>0</v>
      </c>
      <c r="E21" s="74"/>
      <c r="F21" s="73"/>
    </row>
    <row r="22" spans="1:6" s="75" customFormat="1" ht="20.25" customHeight="1">
      <c r="A22" s="108" t="s">
        <v>22</v>
      </c>
      <c r="B22" s="109"/>
      <c r="C22" s="109"/>
      <c r="D22" s="91">
        <v>0</v>
      </c>
      <c r="E22" s="74"/>
      <c r="F22" s="73"/>
    </row>
    <row r="23" spans="1:6" s="75" customFormat="1" ht="20.25" customHeight="1">
      <c r="A23" s="111" t="s">
        <v>21</v>
      </c>
      <c r="B23" s="112"/>
      <c r="C23" s="112"/>
      <c r="D23" s="90">
        <f>F15</f>
        <v>0</v>
      </c>
      <c r="E23" s="74"/>
      <c r="F23" s="73"/>
    </row>
    <row r="24" spans="1:6" s="10" customFormat="1" ht="19.5" customHeight="1">
      <c r="A24" s="76" t="s">
        <v>20</v>
      </c>
      <c r="B24" s="77"/>
      <c r="C24" s="77"/>
      <c r="D24" s="57"/>
      <c r="E24" s="50" t="s">
        <v>1</v>
      </c>
      <c r="F24" s="89">
        <f>SUM(D21:D23)</f>
        <v>0</v>
      </c>
    </row>
    <row r="25" spans="1:6" s="10" customFormat="1" ht="16.5" customHeight="1">
      <c r="A25" s="25" t="s">
        <v>5</v>
      </c>
      <c r="B25" s="26"/>
      <c r="C25" s="26"/>
      <c r="D25" s="22"/>
      <c r="E25" s="50" t="s">
        <v>1</v>
      </c>
      <c r="F25" s="89">
        <f>F14</f>
        <v>0</v>
      </c>
    </row>
    <row r="26" spans="1:6" s="10" customFormat="1" ht="16.5" customHeight="1" thickBot="1">
      <c r="A26" s="29" t="s">
        <v>6</v>
      </c>
      <c r="B26" s="30"/>
      <c r="C26" s="30"/>
      <c r="D26" s="31"/>
      <c r="E26" s="32" t="s">
        <v>1</v>
      </c>
      <c r="F26" s="92">
        <f>SUM(F18:F25)</f>
        <v>0</v>
      </c>
    </row>
    <row r="27" spans="1:6" ht="13.5" customHeight="1" thickTop="1">
      <c r="A27" s="5"/>
      <c r="B27" s="9"/>
      <c r="C27" s="9"/>
      <c r="D27" s="9"/>
      <c r="E27" s="20"/>
      <c r="F27" s="9"/>
    </row>
    <row r="28" spans="1:6" s="9" customFormat="1" ht="15.75" customHeight="1">
      <c r="A28" s="113" t="s">
        <v>24</v>
      </c>
      <c r="B28" s="113"/>
      <c r="C28" s="113"/>
      <c r="D28" s="113"/>
      <c r="E28" s="113"/>
      <c r="F28" s="113"/>
    </row>
    <row r="29" spans="1:6" s="9" customFormat="1" ht="15.75" customHeight="1">
      <c r="A29" s="113" t="s">
        <v>23</v>
      </c>
      <c r="B29" s="113"/>
      <c r="C29" s="113"/>
      <c r="D29" s="113"/>
      <c r="E29" s="113"/>
      <c r="F29" s="113"/>
    </row>
    <row r="30" spans="1:6" s="9" customFormat="1" ht="15.75" customHeight="1">
      <c r="A30" s="110" t="s">
        <v>48</v>
      </c>
      <c r="B30" s="110"/>
      <c r="C30" s="110"/>
      <c r="D30" s="110"/>
      <c r="E30" s="110"/>
      <c r="F30" s="110"/>
    </row>
    <row r="31" spans="1:6" ht="15" customHeight="1">
      <c r="A31" s="42"/>
      <c r="B31" s="28"/>
      <c r="C31" s="28"/>
      <c r="D31" s="28"/>
      <c r="E31" s="28"/>
      <c r="F31" s="28"/>
    </row>
    <row r="32" spans="1:6" ht="15.75" customHeight="1">
      <c r="A32" s="6" t="s">
        <v>26</v>
      </c>
      <c r="B32" s="6"/>
      <c r="D32" s="13" t="s">
        <v>26</v>
      </c>
      <c r="E32" s="3"/>
      <c r="F32" s="19"/>
    </row>
    <row r="33" spans="1:6" ht="10.5" customHeight="1">
      <c r="A33" s="102"/>
      <c r="B33" s="100"/>
      <c r="C33" s="100"/>
      <c r="D33" s="13"/>
      <c r="E33" s="101"/>
      <c r="F33" s="101"/>
    </row>
    <row r="34" spans="1:6" ht="15">
      <c r="A34" s="100" t="s">
        <v>42</v>
      </c>
      <c r="B34" s="100"/>
      <c r="C34" s="100"/>
      <c r="D34" s="13" t="s">
        <v>14</v>
      </c>
      <c r="E34" s="101"/>
      <c r="F34" s="101"/>
    </row>
    <row r="35" spans="1:6" ht="15">
      <c r="A35" s="100"/>
      <c r="B35" s="100"/>
      <c r="C35" s="100"/>
      <c r="D35" s="103"/>
      <c r="E35" s="101"/>
      <c r="F35" s="101"/>
    </row>
    <row r="36" spans="1:6" ht="15">
      <c r="A36" s="100"/>
      <c r="B36" s="100"/>
      <c r="C36" s="100"/>
      <c r="D36" s="100"/>
      <c r="E36" s="101"/>
      <c r="F36" s="101"/>
    </row>
    <row r="37" spans="1:6" ht="15">
      <c r="A37" s="100" t="s">
        <v>43</v>
      </c>
      <c r="B37" s="100"/>
      <c r="C37" s="100"/>
      <c r="D37" s="100" t="s">
        <v>46</v>
      </c>
      <c r="E37" s="101"/>
      <c r="F37" s="101"/>
    </row>
    <row r="38" spans="1:6" ht="15">
      <c r="A38" s="100"/>
      <c r="B38" s="100"/>
      <c r="C38" s="100"/>
      <c r="D38" s="100"/>
      <c r="E38" s="100"/>
      <c r="F38" s="100"/>
    </row>
    <row r="39" spans="1:6" ht="15">
      <c r="A39" s="100"/>
      <c r="B39" s="100"/>
      <c r="C39" s="100"/>
      <c r="D39" s="13" t="s">
        <v>30</v>
      </c>
      <c r="E39" s="100"/>
      <c r="F39" s="100"/>
    </row>
    <row r="40" spans="1:6" ht="15">
      <c r="A40" s="104"/>
      <c r="B40" s="104"/>
      <c r="C40" s="104"/>
      <c r="D40" s="104"/>
      <c r="E40" s="105"/>
      <c r="F40" s="105"/>
    </row>
    <row r="41" spans="1:6" ht="15" customHeight="1">
      <c r="A41" s="104"/>
      <c r="B41" s="104"/>
      <c r="C41" s="104"/>
      <c r="D41" s="13" t="s">
        <v>44</v>
      </c>
      <c r="E41" s="99"/>
      <c r="F41" s="99"/>
    </row>
    <row r="42" spans="1:6" ht="15" customHeight="1">
      <c r="A42" s="6"/>
      <c r="D42" s="13" t="s">
        <v>45</v>
      </c>
      <c r="E42" s="106"/>
      <c r="F42" s="104"/>
    </row>
    <row r="43" spans="4:6" ht="15">
      <c r="D43" s="1"/>
      <c r="E43" s="106"/>
      <c r="F43" s="104"/>
    </row>
    <row r="44" ht="15">
      <c r="D44" s="13"/>
    </row>
    <row r="45" ht="15">
      <c r="D45" s="13" t="s">
        <v>34</v>
      </c>
    </row>
  </sheetData>
  <sheetProtection/>
  <mergeCells count="8">
    <mergeCell ref="A22:C22"/>
    <mergeCell ref="A30:F30"/>
    <mergeCell ref="A23:C23"/>
    <mergeCell ref="A29:F29"/>
    <mergeCell ref="A3:F3"/>
    <mergeCell ref="A28:F28"/>
    <mergeCell ref="A15:D15"/>
    <mergeCell ref="A21:C21"/>
  </mergeCells>
  <printOptions horizontalCentered="1"/>
  <pageMargins left="0.5905511811023623" right="0.3937007874015748" top="0.3937007874015748" bottom="0.7874015748031497" header="0" footer="0.5905511811023623"/>
  <pageSetup horizontalDpi="600" verticalDpi="600" orientation="portrait" paperSize="9" scale="80" r:id="rId1"/>
  <headerFooter alignWithMargins="0">
    <oddFooter>&amp;L&amp;6&amp;F/&amp;A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zoomScalePageLayoutView="0" workbookViewId="0" topLeftCell="A1">
      <selection activeCell="K9" sqref="K9"/>
    </sheetView>
  </sheetViews>
  <sheetFormatPr defaultColWidth="11.421875" defaultRowHeight="12.75"/>
  <cols>
    <col min="1" max="1" width="49.00390625" style="1" customWidth="1"/>
    <col min="2" max="2" width="6.28125" style="13" customWidth="1"/>
    <col min="3" max="3" width="8.00390625" style="13" customWidth="1"/>
    <col min="4" max="4" width="12.00390625" style="3" customWidth="1"/>
    <col min="5" max="5" width="8.28125" style="19" customWidth="1"/>
    <col min="6" max="6" width="11.7109375" style="3" customWidth="1"/>
    <col min="7" max="16384" width="11.421875" style="1" customWidth="1"/>
  </cols>
  <sheetData>
    <row r="1" spans="1:6" s="2" customFormat="1" ht="26.25" customHeight="1">
      <c r="A1" s="81" t="s">
        <v>28</v>
      </c>
      <c r="B1" s="11"/>
      <c r="C1" s="11"/>
      <c r="D1" s="12"/>
      <c r="E1" s="17"/>
      <c r="F1" s="4"/>
    </row>
    <row r="2" spans="2:6" s="2" customFormat="1" ht="30" customHeight="1">
      <c r="B2" s="11"/>
      <c r="C2" s="11"/>
      <c r="D2" s="12"/>
      <c r="E2" s="17"/>
      <c r="F2" s="4"/>
    </row>
    <row r="3" spans="1:6" s="2" customFormat="1" ht="39.75" customHeight="1">
      <c r="A3" s="114" t="s">
        <v>49</v>
      </c>
      <c r="B3" s="115"/>
      <c r="C3" s="115"/>
      <c r="D3" s="115"/>
      <c r="E3" s="115"/>
      <c r="F3" s="115"/>
    </row>
    <row r="4" spans="1:6" s="2" customFormat="1" ht="21.75" customHeight="1">
      <c r="A4" s="66"/>
      <c r="B4" s="67"/>
      <c r="C4" s="67"/>
      <c r="D4" s="67"/>
      <c r="E4" s="67"/>
      <c r="F4" s="67"/>
    </row>
    <row r="5" spans="1:6" s="2" customFormat="1" ht="24" customHeight="1">
      <c r="A5" s="64" t="s">
        <v>0</v>
      </c>
      <c r="B5" s="52"/>
      <c r="C5" s="52"/>
      <c r="D5" s="52"/>
      <c r="E5" s="18"/>
      <c r="F5" s="3"/>
    </row>
    <row r="6" spans="1:6" s="2" customFormat="1" ht="21" customHeight="1">
      <c r="A6" s="7"/>
      <c r="B6" s="8"/>
      <c r="C6" s="8"/>
      <c r="D6" s="3"/>
      <c r="E6" s="18"/>
      <c r="F6" s="3"/>
    </row>
    <row r="7" spans="1:6" ht="16.5" customHeight="1">
      <c r="A7" s="1" t="s">
        <v>7</v>
      </c>
      <c r="B7" s="43"/>
      <c r="C7" s="27"/>
      <c r="D7" s="36"/>
      <c r="E7" s="1"/>
      <c r="F7" s="65" t="s">
        <v>16</v>
      </c>
    </row>
    <row r="8" spans="1:6" s="2" customFormat="1" ht="30" customHeight="1">
      <c r="A8" s="7"/>
      <c r="B8" s="8"/>
      <c r="C8" s="8"/>
      <c r="D8" s="3"/>
      <c r="E8" s="18"/>
      <c r="F8" s="3"/>
    </row>
    <row r="9" spans="1:6" s="35" customFormat="1" ht="22.5" customHeight="1">
      <c r="A9" s="33" t="s">
        <v>8</v>
      </c>
      <c r="B9" s="46"/>
      <c r="C9" s="46"/>
      <c r="D9" s="33"/>
      <c r="E9" s="21" t="s">
        <v>1</v>
      </c>
      <c r="F9" s="89"/>
    </row>
    <row r="10" spans="1:6" s="10" customFormat="1" ht="22.5" customHeight="1">
      <c r="A10" s="78" t="s">
        <v>36</v>
      </c>
      <c r="B10" s="107">
        <v>0</v>
      </c>
      <c r="C10" s="80" t="s">
        <v>3</v>
      </c>
      <c r="D10" s="82"/>
      <c r="E10" s="21" t="s">
        <v>1</v>
      </c>
      <c r="F10" s="89">
        <f>ROUND(INT(-B10*D10*20+0.5)/20,0)</f>
        <v>0</v>
      </c>
    </row>
    <row r="11" spans="1:6" s="10" customFormat="1" ht="22.5" customHeight="1">
      <c r="A11" s="78" t="s">
        <v>37</v>
      </c>
      <c r="B11" s="107">
        <v>0</v>
      </c>
      <c r="C11" s="80" t="s">
        <v>3</v>
      </c>
      <c r="D11" s="82"/>
      <c r="E11" s="21" t="s">
        <v>1</v>
      </c>
      <c r="F11" s="89">
        <f>ROUND(INT(-B11*D11*20+0.5)/20,0)</f>
        <v>0</v>
      </c>
    </row>
    <row r="12" spans="1:6" s="35" customFormat="1" ht="21.75" customHeight="1">
      <c r="A12" s="79" t="s">
        <v>12</v>
      </c>
      <c r="B12" s="107">
        <v>0</v>
      </c>
      <c r="C12" s="80" t="s">
        <v>3</v>
      </c>
      <c r="D12" s="82"/>
      <c r="E12" s="21" t="s">
        <v>1</v>
      </c>
      <c r="F12" s="89">
        <f>ROUND(INT(-B12*D12*20+0.5)/20,0)</f>
        <v>0</v>
      </c>
    </row>
    <row r="13" spans="1:6" s="10" customFormat="1" ht="22.5" customHeight="1">
      <c r="A13" s="58" t="s">
        <v>2</v>
      </c>
      <c r="B13" s="59"/>
      <c r="C13" s="59"/>
      <c r="D13" s="60"/>
      <c r="E13" s="41" t="s">
        <v>1</v>
      </c>
      <c r="F13" s="93">
        <f>SUM(F9:F12)</f>
        <v>0</v>
      </c>
    </row>
    <row r="14" spans="1:6" s="10" customFormat="1" ht="25.5" customHeight="1">
      <c r="A14" s="53" t="s">
        <v>41</v>
      </c>
      <c r="B14" s="54">
        <v>0.35</v>
      </c>
      <c r="C14" s="55" t="s">
        <v>3</v>
      </c>
      <c r="D14" s="94">
        <f>F13</f>
        <v>0</v>
      </c>
      <c r="E14" s="56" t="s">
        <v>1</v>
      </c>
      <c r="F14" s="96">
        <f>ROUND(INT(B14*D14*20+0.5)/20,0)</f>
        <v>0</v>
      </c>
    </row>
    <row r="15" spans="1:6" s="10" customFormat="1" ht="25.5" customHeight="1">
      <c r="A15" s="24" t="s">
        <v>25</v>
      </c>
      <c r="B15" s="23">
        <v>0.25</v>
      </c>
      <c r="C15" s="26" t="s">
        <v>3</v>
      </c>
      <c r="D15" s="89">
        <f>F13</f>
        <v>0</v>
      </c>
      <c r="E15" s="21" t="s">
        <v>1</v>
      </c>
      <c r="F15" s="89">
        <f>ROUND(INT(B15*D15*20+0.5)/20,0)</f>
        <v>0</v>
      </c>
    </row>
    <row r="16" spans="1:6" s="10" customFormat="1" ht="27.75" customHeight="1">
      <c r="A16" s="61" t="s">
        <v>38</v>
      </c>
      <c r="B16" s="23">
        <v>0</v>
      </c>
      <c r="C16" s="26" t="s">
        <v>3</v>
      </c>
      <c r="D16" s="89">
        <f>F13</f>
        <v>0</v>
      </c>
      <c r="E16" s="21" t="s">
        <v>1</v>
      </c>
      <c r="F16" s="89">
        <f>ROUND(INT(B16*D16*20+0.5)/20,0)</f>
        <v>0</v>
      </c>
    </row>
    <row r="17" spans="1:8" s="10" customFormat="1" ht="25.5" customHeight="1">
      <c r="A17" s="69" t="s">
        <v>39</v>
      </c>
      <c r="B17" s="70">
        <v>0</v>
      </c>
      <c r="C17" s="71" t="s">
        <v>3</v>
      </c>
      <c r="D17" s="95">
        <f>F13</f>
        <v>0</v>
      </c>
      <c r="E17" s="72" t="s">
        <v>1</v>
      </c>
      <c r="F17" s="95">
        <f>ROUND(INT(B17*D17*20+0.5)/20,0)</f>
        <v>0</v>
      </c>
      <c r="H17" s="51"/>
    </row>
    <row r="18" spans="1:6" s="10" customFormat="1" ht="33.75" customHeight="1">
      <c r="A18" s="119" t="s">
        <v>18</v>
      </c>
      <c r="B18" s="120"/>
      <c r="C18" s="120"/>
      <c r="D18" s="120"/>
      <c r="E18" s="41" t="s">
        <v>1</v>
      </c>
      <c r="F18" s="97">
        <f>F13-F14-F15-F16-F17</f>
        <v>0</v>
      </c>
    </row>
    <row r="19" spans="1:6" s="35" customFormat="1" ht="20.25" customHeight="1">
      <c r="A19" s="14"/>
      <c r="B19" s="15"/>
      <c r="C19" s="15"/>
      <c r="D19" s="16"/>
      <c r="E19" s="34"/>
      <c r="F19" s="16"/>
    </row>
    <row r="20" spans="1:6" s="35" customFormat="1" ht="25.5" customHeight="1">
      <c r="A20" s="47" t="s">
        <v>4</v>
      </c>
      <c r="B20" s="44"/>
      <c r="C20" s="44"/>
      <c r="D20" s="45"/>
      <c r="E20" s="48"/>
      <c r="F20" s="45"/>
    </row>
    <row r="21" spans="1:6" s="10" customFormat="1" ht="19.5" customHeight="1">
      <c r="A21" s="49" t="s">
        <v>10</v>
      </c>
      <c r="B21" s="26"/>
      <c r="C21" s="26"/>
      <c r="D21" s="22"/>
      <c r="E21" s="50" t="s">
        <v>1</v>
      </c>
      <c r="F21" s="89">
        <f>-F10</f>
        <v>0</v>
      </c>
    </row>
    <row r="22" spans="1:6" s="10" customFormat="1" ht="19.5" customHeight="1">
      <c r="A22" s="49" t="s">
        <v>11</v>
      </c>
      <c r="B22" s="26"/>
      <c r="C22" s="26"/>
      <c r="D22" s="22"/>
      <c r="E22" s="50" t="s">
        <v>1</v>
      </c>
      <c r="F22" s="89">
        <f>-F11</f>
        <v>0</v>
      </c>
    </row>
    <row r="23" spans="1:6" s="10" customFormat="1" ht="19.5" customHeight="1">
      <c r="A23" s="49" t="s">
        <v>13</v>
      </c>
      <c r="B23" s="26"/>
      <c r="C23" s="26"/>
      <c r="D23" s="22"/>
      <c r="E23" s="50" t="s">
        <v>1</v>
      </c>
      <c r="F23" s="89">
        <f>-F12</f>
        <v>0</v>
      </c>
    </row>
    <row r="24" spans="1:6" s="75" customFormat="1" ht="20.25" customHeight="1">
      <c r="A24" s="108" t="s">
        <v>19</v>
      </c>
      <c r="B24" s="109"/>
      <c r="C24" s="109"/>
      <c r="D24" s="91">
        <v>0</v>
      </c>
      <c r="E24" s="74"/>
      <c r="F24" s="73"/>
    </row>
    <row r="25" spans="1:6" s="75" customFormat="1" ht="20.25" customHeight="1">
      <c r="A25" s="108" t="s">
        <v>22</v>
      </c>
      <c r="B25" s="109"/>
      <c r="C25" s="109"/>
      <c r="D25" s="91">
        <v>0</v>
      </c>
      <c r="E25" s="74"/>
      <c r="F25" s="73"/>
    </row>
    <row r="26" spans="1:6" s="75" customFormat="1" ht="20.25" customHeight="1">
      <c r="A26" s="111" t="s">
        <v>21</v>
      </c>
      <c r="B26" s="112"/>
      <c r="C26" s="112"/>
      <c r="D26" s="90">
        <f>F18</f>
        <v>0</v>
      </c>
      <c r="E26" s="74"/>
      <c r="F26" s="73"/>
    </row>
    <row r="27" spans="1:6" s="10" customFormat="1" ht="19.5" customHeight="1">
      <c r="A27" s="76" t="s">
        <v>20</v>
      </c>
      <c r="B27" s="77"/>
      <c r="C27" s="77"/>
      <c r="D27" s="57"/>
      <c r="E27" s="50" t="s">
        <v>1</v>
      </c>
      <c r="F27" s="89">
        <f>SUM(D24:D26)</f>
        <v>0</v>
      </c>
    </row>
    <row r="28" spans="1:6" s="10" customFormat="1" ht="19.5" customHeight="1">
      <c r="A28" s="49" t="s">
        <v>9</v>
      </c>
      <c r="B28" s="26"/>
      <c r="C28" s="26"/>
      <c r="D28" s="22"/>
      <c r="E28" s="50" t="s">
        <v>1</v>
      </c>
      <c r="F28" s="89">
        <f>F14</f>
        <v>0</v>
      </c>
    </row>
    <row r="29" spans="1:6" s="10" customFormat="1" ht="19.5" customHeight="1">
      <c r="A29" s="49" t="s">
        <v>15</v>
      </c>
      <c r="B29" s="26"/>
      <c r="C29" s="26"/>
      <c r="D29" s="22"/>
      <c r="E29" s="50" t="s">
        <v>1</v>
      </c>
      <c r="F29" s="89">
        <f>F15+F16+F17</f>
        <v>0</v>
      </c>
    </row>
    <row r="30" spans="1:6" s="10" customFormat="1" ht="19.5" customHeight="1" thickBot="1">
      <c r="A30" s="29" t="s">
        <v>6</v>
      </c>
      <c r="B30" s="30"/>
      <c r="C30" s="30"/>
      <c r="D30" s="31"/>
      <c r="E30" s="32" t="s">
        <v>1</v>
      </c>
      <c r="F30" s="92">
        <f>SUM(F21:F29)</f>
        <v>0</v>
      </c>
    </row>
    <row r="31" spans="1:6" ht="12" customHeight="1" thickTop="1">
      <c r="A31" s="5"/>
      <c r="B31" s="9"/>
      <c r="C31" s="9"/>
      <c r="D31" s="9"/>
      <c r="E31" s="20"/>
      <c r="F31" s="9"/>
    </row>
    <row r="32" spans="1:6" s="9" customFormat="1" ht="15.75" customHeight="1">
      <c r="A32" s="113" t="s">
        <v>24</v>
      </c>
      <c r="B32" s="113"/>
      <c r="C32" s="113"/>
      <c r="D32" s="113"/>
      <c r="E32" s="113"/>
      <c r="F32" s="113"/>
    </row>
    <row r="33" spans="1:6" s="9" customFormat="1" ht="15.75" customHeight="1">
      <c r="A33" s="113" t="s">
        <v>23</v>
      </c>
      <c r="B33" s="113"/>
      <c r="C33" s="113"/>
      <c r="D33" s="113"/>
      <c r="E33" s="113"/>
      <c r="F33" s="113"/>
    </row>
    <row r="34" spans="1:6" s="9" customFormat="1" ht="15.75" customHeight="1">
      <c r="A34" s="110" t="s">
        <v>48</v>
      </c>
      <c r="B34" s="110"/>
      <c r="C34" s="110"/>
      <c r="D34" s="110"/>
      <c r="E34" s="110"/>
      <c r="F34" s="110"/>
    </row>
    <row r="35" spans="1:6" s="9" customFormat="1" ht="15.75" customHeight="1">
      <c r="A35" s="110"/>
      <c r="B35" s="110"/>
      <c r="C35" s="110"/>
      <c r="D35" s="110"/>
      <c r="E35" s="110"/>
      <c r="F35" s="110"/>
    </row>
    <row r="36" spans="1:6" ht="15" customHeight="1">
      <c r="A36" s="42"/>
      <c r="B36" s="28"/>
      <c r="C36" s="28"/>
      <c r="D36" s="28"/>
      <c r="E36" s="28"/>
      <c r="F36" s="28"/>
    </row>
    <row r="37" spans="1:6" ht="15.75" customHeight="1">
      <c r="A37" s="6" t="s">
        <v>26</v>
      </c>
      <c r="B37" s="13" t="s">
        <v>30</v>
      </c>
      <c r="F37" s="1"/>
    </row>
    <row r="38" spans="1:6" ht="10.5" customHeight="1">
      <c r="A38" s="13"/>
      <c r="B38" s="6"/>
      <c r="F38" s="1"/>
    </row>
    <row r="39" spans="1:6" ht="21.75" customHeight="1">
      <c r="A39" s="13" t="s">
        <v>14</v>
      </c>
      <c r="B39" s="117" t="s">
        <v>31</v>
      </c>
      <c r="C39" s="118"/>
      <c r="D39" s="118"/>
      <c r="E39" s="118"/>
      <c r="F39" s="118"/>
    </row>
    <row r="40" spans="1:6" ht="15.75" customHeight="1">
      <c r="A40" s="13"/>
      <c r="B40" s="117" t="s">
        <v>32</v>
      </c>
      <c r="C40" s="118"/>
      <c r="D40" s="118"/>
      <c r="E40" s="118"/>
      <c r="F40" s="118"/>
    </row>
    <row r="41" spans="1:6" ht="15.75" customHeight="1">
      <c r="A41" s="13"/>
      <c r="B41" s="13" t="s">
        <v>33</v>
      </c>
      <c r="F41" s="1"/>
    </row>
    <row r="42" spans="1:6" ht="15.75" customHeight="1">
      <c r="A42" s="13"/>
      <c r="F42" s="1"/>
    </row>
    <row r="43" ht="15.75" customHeight="1">
      <c r="F43" s="1"/>
    </row>
    <row r="44" spans="2:6" ht="15.75" customHeight="1">
      <c r="B44" s="13" t="s">
        <v>34</v>
      </c>
      <c r="F44" s="1"/>
    </row>
  </sheetData>
  <sheetProtection/>
  <mergeCells count="11">
    <mergeCell ref="A25:C25"/>
    <mergeCell ref="A26:C26"/>
    <mergeCell ref="B39:F39"/>
    <mergeCell ref="B40:F40"/>
    <mergeCell ref="A3:F3"/>
    <mergeCell ref="A32:F32"/>
    <mergeCell ref="A33:F33"/>
    <mergeCell ref="A34:F34"/>
    <mergeCell ref="A35:F35"/>
    <mergeCell ref="A18:D18"/>
    <mergeCell ref="A24:C24"/>
  </mergeCells>
  <printOptions horizontalCentered="1"/>
  <pageMargins left="0.5905511811023623" right="0.3937007874015748" top="0.3937007874015748" bottom="0.7874015748031497" header="0" footer="0.5905511811023623"/>
  <pageSetup horizontalDpi="600" verticalDpi="600" orientation="portrait" paperSize="9" r:id="rId1"/>
  <headerFooter alignWithMargins="0">
    <oddFooter>&amp;L&amp;6&amp;F/&amp;A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Klemens Müler</dc:creator>
  <cp:keywords/>
  <dc:description/>
  <cp:lastModifiedBy>Kerstin Frank</cp:lastModifiedBy>
  <cp:lastPrinted>2021-04-01T11:13:19Z</cp:lastPrinted>
  <dcterms:created xsi:type="dcterms:W3CDTF">2004-12-01T13:02:39Z</dcterms:created>
  <dcterms:modified xsi:type="dcterms:W3CDTF">2021-05-26T12:01:13Z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klemens.mueller@tg.ch</vt:lpwstr>
  </property>
  <property fmtid="{D5CDD505-2E9C-101B-9397-08002B2CF9AE}" pid="8" name="FSC#COOELAK@1.1001:CurrentUserRolePos">
    <vt:lpwstr>Sachbearbeiter/in</vt:lpwstr>
  </property>
  <property fmtid="{D5CDD505-2E9C-101B-9397-08002B2CF9AE}" pid="9" name="FSC#COOELAK@1.1001:BaseNumber">
    <vt:lpwstr>54.02</vt:lpwstr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>*AFU/54.02/2006/02797*</vt:lpwstr>
  </property>
  <property fmtid="{D5CDD505-2E9C-101B-9397-08002B2CF9AE}" pid="23" name="FSC#COOELAK@1.1001:RefBarCode">
    <vt:lpwstr>*COO.2103.100.7.322769*</vt:lpwstr>
  </property>
  <property fmtid="{D5CDD505-2E9C-101B-9397-08002B2CF9AE}" pid="24" name="FSC#COOELAK@1.1001:ObjBarCode">
    <vt:lpwstr>*COO.2103.100.2.6879047*</vt:lpwstr>
  </property>
  <property fmtid="{D5CDD505-2E9C-101B-9397-08002B2CF9AE}" pid="25" name="FSC#COOELAK@1.1001:Priority">
    <vt:lpwstr> ()</vt:lpwstr>
  </property>
  <property fmtid="{D5CDD505-2E9C-101B-9397-08002B2CF9AE}" pid="26" name="FSC#COOELAK@1.1001:OU">
    <vt:lpwstr>Amt für Umwelt, Amtschef/ZD Leitung (AFU)</vt:lpwstr>
  </property>
  <property fmtid="{D5CDD505-2E9C-101B-9397-08002B2CF9AE}" pid="27" name="FSC#COOELAK@1.1001:CreatedAt">
    <vt:lpwstr>30.11.2017</vt:lpwstr>
  </property>
  <property fmtid="{D5CDD505-2E9C-101B-9397-08002B2CF9AE}" pid="28" name="FSC#COOELAK@1.1001:Department">
    <vt:lpwstr>AFU Wasserbau und Hydrometrie (AFU_WH)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/>
  </property>
  <property fmtid="{D5CDD505-2E9C-101B-9397-08002B2CF9AE}" pid="34" name="FSC#COOELAK@1.1001:OwnerExtension">
    <vt:lpwstr>+41 58 345 51 79</vt:lpwstr>
  </property>
  <property fmtid="{D5CDD505-2E9C-101B-9397-08002B2CF9AE}" pid="35" name="FSC#COOELAK@1.1001:Owner">
    <vt:lpwstr>Müller AUW Klemens (Frauenfeld)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/>
  </property>
  <property fmtid="{D5CDD505-2E9C-101B-9397-08002B2CF9AE}" pid="38" name="FSC#COOELAK@1.1001:FileRefOrdinal">
    <vt:lpwstr>2797</vt:lpwstr>
  </property>
  <property fmtid="{D5CDD505-2E9C-101B-9397-08002B2CF9AE}" pid="39" name="FSC#COOELAK@1.1001:FileRefYear">
    <vt:lpwstr>2006</vt:lpwstr>
  </property>
  <property fmtid="{D5CDD505-2E9C-101B-9397-08002B2CF9AE}" pid="40" name="FSC#COOELAK@1.1001:FileReference">
    <vt:lpwstr>AFU/54.02/2006/02797</vt:lpwstr>
  </property>
  <property fmtid="{D5CDD505-2E9C-101B-9397-08002B2CF9AE}" pid="41" name="FSC#COOELAK@1.1001:Subject">
    <vt:lpwstr/>
  </property>
  <property fmtid="{D5CDD505-2E9C-101B-9397-08002B2CF9AE}" pid="42" name="FSC#FSCIBISDOCPROPS@15.1400:DossierRef">
    <vt:lpwstr>AFU/54.02/2006/02797</vt:lpwstr>
  </property>
  <property fmtid="{D5CDD505-2E9C-101B-9397-08002B2CF9AE}" pid="43" name="FSC#FSCIBISDOCPROPS@15.1400:RRSessionDate">
    <vt:lpwstr/>
  </property>
  <property fmtid="{D5CDD505-2E9C-101B-9397-08002B2CF9AE}" pid="44" name="FSC#FSCIBISDOCPROPS@15.1400:RRBNumber">
    <vt:lpwstr>Nicht verfügbar</vt:lpwstr>
  </property>
  <property fmtid="{D5CDD505-2E9C-101B-9397-08002B2CF9AE}" pid="45" name="FSC#FSCIBISDOCPROPS@15.1400:TopLevelSubjectGroupPosNumber">
    <vt:lpwstr>54.02</vt:lpwstr>
  </property>
  <property fmtid="{D5CDD505-2E9C-101B-9397-08002B2CF9AE}" pid="46" name="FSC#FSCIBISDOCPROPS@15.1400:TopLevelDossierResponsible">
    <vt:lpwstr>Baumann AUW, Marco</vt:lpwstr>
  </property>
  <property fmtid="{D5CDD505-2E9C-101B-9397-08002B2CF9AE}" pid="47" name="FSC#FSCIBISDOCPROPS@15.1400:TopLevelDossierRespOrgShortname">
    <vt:lpwstr>AFU</vt:lpwstr>
  </property>
  <property fmtid="{D5CDD505-2E9C-101B-9397-08002B2CF9AE}" pid="48" name="FSC#FSCIBISDOCPROPS@15.1400:TopLevelDossierTitel">
    <vt:lpwstr>Gemeindestruktur</vt:lpwstr>
  </property>
  <property fmtid="{D5CDD505-2E9C-101B-9397-08002B2CF9AE}" pid="49" name="FSC#FSCIBISDOCPROPS@15.1400:TopLevelDossierYear">
    <vt:lpwstr>2006</vt:lpwstr>
  </property>
  <property fmtid="{D5CDD505-2E9C-101B-9397-08002B2CF9AE}" pid="50" name="FSC#FSCIBISDOCPROPS@15.1400:TopLevelDossierNumber">
    <vt:lpwstr>2797</vt:lpwstr>
  </property>
  <property fmtid="{D5CDD505-2E9C-101B-9397-08002B2CF9AE}" pid="51" name="FSC#FSCIBISDOCPROPS@15.1400:TopLevelDossierName">
    <vt:lpwstr>2797/2006/AFU Gemeindestruktur</vt:lpwstr>
  </property>
  <property fmtid="{D5CDD505-2E9C-101B-9397-08002B2CF9AE}" pid="52" name="FSC#FSCIBISDOCPROPS@15.1400:TitleSubFile">
    <vt:lpwstr>Eschlikon 4724</vt:lpwstr>
  </property>
  <property fmtid="{D5CDD505-2E9C-101B-9397-08002B2CF9AE}" pid="53" name="FSC#FSCIBISDOCPROPS@15.1400:TopLevelSubfileNumber">
    <vt:lpwstr>24</vt:lpwstr>
  </property>
  <property fmtid="{D5CDD505-2E9C-101B-9397-08002B2CF9AE}" pid="54" name="FSC#FSCIBISDOCPROPS@15.1400:TopLevelSubfileName">
    <vt:lpwstr>Eschlikon 4724 (024)</vt:lpwstr>
  </property>
  <property fmtid="{D5CDD505-2E9C-101B-9397-08002B2CF9AE}" pid="55" name="FSC#FSCIBISDOCPROPS@15.1400:GroupShortName">
    <vt:lpwstr>AFU_WH</vt:lpwstr>
  </property>
  <property fmtid="{D5CDD505-2E9C-101B-9397-08002B2CF9AE}" pid="56" name="FSC#FSCIBISDOCPROPS@15.1400:OwnerAbbreviation">
    <vt:lpwstr/>
  </property>
  <property fmtid="{D5CDD505-2E9C-101B-9397-08002B2CF9AE}" pid="57" name="FSC#FSCIBISDOCPROPS@15.1400:Owner">
    <vt:lpwstr>Müller AUW, Klemens</vt:lpwstr>
  </property>
  <property fmtid="{D5CDD505-2E9C-101B-9397-08002B2CF9AE}" pid="58" name="FSC#FSCIBISDOCPROPS@15.1400:Subject">
    <vt:lpwstr>Nicht verfügbar</vt:lpwstr>
  </property>
  <property fmtid="{D5CDD505-2E9C-101B-9397-08002B2CF9AE}" pid="59" name="FSC#FSCIBISDOCPROPS@15.1400:Objectname">
    <vt:lpwstr>54_02 Eschlikon Bahngraben-Ziegeleiw-Chräbsbach_AP2017_prov KT n WBG</vt:lpwstr>
  </property>
  <property fmtid="{D5CDD505-2E9C-101B-9397-08002B2CF9AE}" pid="60" name="FSC#COOSYSTEM@1.1:Container">
    <vt:lpwstr>COO.2103.100.2.6879047</vt:lpwstr>
  </property>
  <property fmtid="{D5CDD505-2E9C-101B-9397-08002B2CF9AE}" pid="61" name="FSC$NOVIRTUALATTRS">
    <vt:lpwstr/>
  </property>
  <property fmtid="{D5CDD505-2E9C-101B-9397-08002B2CF9AE}" pid="62" name="COO$NOVIRTUALATTRS">
    <vt:lpwstr/>
  </property>
  <property fmtid="{D5CDD505-2E9C-101B-9397-08002B2CF9AE}" pid="63" name="FSC$NOUSEREXPRESSIONS">
    <vt:lpwstr/>
  </property>
  <property fmtid="{D5CDD505-2E9C-101B-9397-08002B2CF9AE}" pid="64" name="COO$NOUSEREXPRESSIONS">
    <vt:lpwstr/>
  </property>
  <property fmtid="{D5CDD505-2E9C-101B-9397-08002B2CF9AE}" pid="65" name="FSC$NOPARSEFILE">
    <vt:lpwstr/>
  </property>
  <property fmtid="{D5CDD505-2E9C-101B-9397-08002B2CF9AE}" pid="66" name="COO$NOPARSEFILE">
    <vt:lpwstr/>
  </property>
  <property fmtid="{D5CDD505-2E9C-101B-9397-08002B2CF9AE}" pid="67" name="FSC#FSCIBISDOCPROPS@15.1400:ObjectCOOAddress">
    <vt:lpwstr>COO.2103.100.2.6879047</vt:lpwstr>
  </property>
  <property fmtid="{D5CDD505-2E9C-101B-9397-08002B2CF9AE}" pid="68" name="FSC#FSCIBISDOCPROPS@15.1400:Container">
    <vt:lpwstr>COO.2103.100.2.6879047</vt:lpwstr>
  </property>
  <property fmtid="{D5CDD505-2E9C-101B-9397-08002B2CF9AE}" pid="69" name="FSC#FSCIBISDOCPROPS@15.1400:BGMName">
    <vt:lpwstr> </vt:lpwstr>
  </property>
  <property fmtid="{D5CDD505-2E9C-101B-9397-08002B2CF9AE}" pid="70" name="FSC#FSCIBISDOCPROPS@15.1400:BGMFirstName">
    <vt:lpwstr> </vt:lpwstr>
  </property>
  <property fmtid="{D5CDD505-2E9C-101B-9397-08002B2CF9AE}" pid="71" name="FSC#FSCIBISDOCPROPS@15.1400:BGMZIP">
    <vt:lpwstr> </vt:lpwstr>
  </property>
  <property fmtid="{D5CDD505-2E9C-101B-9397-08002B2CF9AE}" pid="72" name="FSC#FSCIBISDOCPROPS@15.1400:BGMBirthday">
    <vt:lpwstr> </vt:lpwstr>
  </property>
  <property fmtid="{D5CDD505-2E9C-101B-9397-08002B2CF9AE}" pid="73" name="FSC#FSCIBISDOCPROPS@15.1400:BGMDiagnose">
    <vt:lpwstr> </vt:lpwstr>
  </property>
  <property fmtid="{D5CDD505-2E9C-101B-9397-08002B2CF9AE}" pid="74" name="FSC#FSCIBISDOCPROPS@15.1400:BGMDiagnoseAdd">
    <vt:lpwstr> </vt:lpwstr>
  </property>
  <property fmtid="{D5CDD505-2E9C-101B-9397-08002B2CF9AE}" pid="75" name="FSC#FSCIBISDOCPROPS@15.1400:BGMDiagnoseDetail">
    <vt:lpwstr> </vt:lpwstr>
  </property>
  <property fmtid="{D5CDD505-2E9C-101B-9397-08002B2CF9AE}" pid="76" name="FSC#FSCIBISDOCPROPS@15.1400:CreatedAt">
    <vt:lpwstr>30.11.2017</vt:lpwstr>
  </property>
  <property fmtid="{D5CDD505-2E9C-101B-9397-08002B2CF9AE}" pid="77" name="FSC#FSCIBISDOCPROPS@15.1400:CreatedBy">
    <vt:lpwstr>Klemens Müller AUW</vt:lpwstr>
  </property>
  <property fmtid="{D5CDD505-2E9C-101B-9397-08002B2CF9AE}" pid="78" name="FSC#FSCIBISDOCPROPS@15.1400:ReferredBarCode">
    <vt:lpwstr/>
  </property>
  <property fmtid="{D5CDD505-2E9C-101B-9397-08002B2CF9AE}" pid="79" name="FSC#LOCALSW@2103.100:BarCodeDossierRef">
    <vt:lpwstr/>
  </property>
  <property fmtid="{D5CDD505-2E9C-101B-9397-08002B2CF9AE}" pid="80" name="FSC#LOCALSW@2103.100:BarCodeTopLevelDossierName">
    <vt:lpwstr/>
  </property>
  <property fmtid="{D5CDD505-2E9C-101B-9397-08002B2CF9AE}" pid="81" name="FSC#LOCALSW@2103.100:BarCodeTopLevelDossierTitel">
    <vt:lpwstr/>
  </property>
  <property fmtid="{D5CDD505-2E9C-101B-9397-08002B2CF9AE}" pid="82" name="FSC#LOCALSW@2103.100:BarCodeTopLevelSubfileTitle">
    <vt:lpwstr/>
  </property>
  <property fmtid="{D5CDD505-2E9C-101B-9397-08002B2CF9AE}" pid="83" name="FSC#LOCALSW@2103.100:BarCodeTitleSubFile">
    <vt:lpwstr/>
  </property>
  <property fmtid="{D5CDD505-2E9C-101B-9397-08002B2CF9AE}" pid="84" name="FSC#LOCALSW@2103.100:BarCodeOwnerSubfile">
    <vt:lpwstr/>
  </property>
  <property fmtid="{D5CDD505-2E9C-101B-9397-08002B2CF9AE}" pid="85" name="FSC#LOCALSW@2103.100:TopLevelSubfileAddress">
    <vt:lpwstr>COO.2103.100.7.322769</vt:lpwstr>
  </property>
  <property fmtid="{D5CDD505-2E9C-101B-9397-08002B2CF9AE}" pid="86" name="FSC#LOCALSW@2103.100:TGDOSREI">
    <vt:lpwstr>54.02</vt:lpwstr>
  </property>
  <property fmtid="{D5CDD505-2E9C-101B-9397-08002B2CF9AE}" pid="87" name="FSC#ATSTATECFG@1.1001:Office">
    <vt:lpwstr/>
  </property>
  <property fmtid="{D5CDD505-2E9C-101B-9397-08002B2CF9AE}" pid="88" name="FSC#ATSTATECFG@1.1001:Agent">
    <vt:lpwstr>Marco Baumann AUW</vt:lpwstr>
  </property>
  <property fmtid="{D5CDD505-2E9C-101B-9397-08002B2CF9AE}" pid="89" name="FSC#ATSTATECFG@1.1001:AgentPhone">
    <vt:lpwstr>+41 58 345 51 75</vt:lpwstr>
  </property>
  <property fmtid="{D5CDD505-2E9C-101B-9397-08002B2CF9AE}" pid="90" name="FSC#ATSTATECFG@1.1001:DepartmentFax">
    <vt:lpwstr/>
  </property>
  <property fmtid="{D5CDD505-2E9C-101B-9397-08002B2CF9AE}" pid="91" name="FSC#ATSTATECFG@1.1001:DepartmentEmail">
    <vt:lpwstr>umwelt.afu@tg.ch</vt:lpwstr>
  </property>
  <property fmtid="{D5CDD505-2E9C-101B-9397-08002B2CF9AE}" pid="92" name="FSC#ATSTATECFG@1.1001:SubfileDate">
    <vt:lpwstr>26.05.2006</vt:lpwstr>
  </property>
  <property fmtid="{D5CDD505-2E9C-101B-9397-08002B2CF9AE}" pid="93" name="FSC#ATSTATECFG@1.1001:SubfileSubject">
    <vt:lpwstr/>
  </property>
  <property fmtid="{D5CDD505-2E9C-101B-9397-08002B2CF9AE}" pid="94" name="FSC#ATSTATECFG@1.1001:DepartmentZipCode">
    <vt:lpwstr>8510</vt:lpwstr>
  </property>
  <property fmtid="{D5CDD505-2E9C-101B-9397-08002B2CF9AE}" pid="95" name="FSC#ATSTATECFG@1.1001:DepartmentCountry">
    <vt:lpwstr>Schweiz</vt:lpwstr>
  </property>
  <property fmtid="{D5CDD505-2E9C-101B-9397-08002B2CF9AE}" pid="96" name="FSC#ATSTATECFG@1.1001:DepartmentCity">
    <vt:lpwstr>Frauenfeld</vt:lpwstr>
  </property>
  <property fmtid="{D5CDD505-2E9C-101B-9397-08002B2CF9AE}" pid="97" name="FSC#ATSTATECFG@1.1001:DepartmentStreet">
    <vt:lpwstr>Bahnhofstrasse 55</vt:lpwstr>
  </property>
  <property fmtid="{D5CDD505-2E9C-101B-9397-08002B2CF9AE}" pid="98" name="FSC#ATSTATECFG@1.1001:DepartmentDVR">
    <vt:lpwstr/>
  </property>
  <property fmtid="{D5CDD505-2E9C-101B-9397-08002B2CF9AE}" pid="99" name="FSC#ATSTATECFG@1.1001:DepartmentUID">
    <vt:lpwstr>6510</vt:lpwstr>
  </property>
  <property fmtid="{D5CDD505-2E9C-101B-9397-08002B2CF9AE}" pid="100" name="FSC#ATSTATECFG@1.1001:SubfileReference">
    <vt:lpwstr/>
  </property>
  <property fmtid="{D5CDD505-2E9C-101B-9397-08002B2CF9AE}" pid="101" name="FSC#ATSTATECFG@1.1001:Clause">
    <vt:lpwstr/>
  </property>
  <property fmtid="{D5CDD505-2E9C-101B-9397-08002B2CF9AE}" pid="102" name="FSC#ATSTATECFG@1.1001:ApprovedSignature">
    <vt:lpwstr/>
  </property>
  <property fmtid="{D5CDD505-2E9C-101B-9397-08002B2CF9AE}" pid="103" name="FSC#ATSTATECFG@1.1001:BankAccount">
    <vt:lpwstr/>
  </property>
  <property fmtid="{D5CDD505-2E9C-101B-9397-08002B2CF9AE}" pid="104" name="FSC#ATSTATECFG@1.1001:BankAccountOwner">
    <vt:lpwstr/>
  </property>
  <property fmtid="{D5CDD505-2E9C-101B-9397-08002B2CF9AE}" pid="105" name="FSC#ATSTATECFG@1.1001:BankInstitute">
    <vt:lpwstr/>
  </property>
  <property fmtid="{D5CDD505-2E9C-101B-9397-08002B2CF9AE}" pid="106" name="FSC#ATSTATECFG@1.1001:BankAccountID">
    <vt:lpwstr/>
  </property>
  <property fmtid="{D5CDD505-2E9C-101B-9397-08002B2CF9AE}" pid="107" name="FSC#ATSTATECFG@1.1001:BankAccountIBAN">
    <vt:lpwstr/>
  </property>
  <property fmtid="{D5CDD505-2E9C-101B-9397-08002B2CF9AE}" pid="108" name="FSC#ATSTATECFG@1.1001:BankAccountBIC">
    <vt:lpwstr/>
  </property>
  <property fmtid="{D5CDD505-2E9C-101B-9397-08002B2CF9AE}" pid="109" name="FSC#ATSTATECFG@1.1001:BankName">
    <vt:lpwstr/>
  </property>
  <property fmtid="{D5CDD505-2E9C-101B-9397-08002B2CF9AE}" pid="110" name="FSC#LOCALSW@2103.100:User_Login_red">
    <vt:lpwstr>auwmuk@TG.CH, ... [3]</vt:lpwstr>
  </property>
  <property fmtid="{D5CDD505-2E9C-101B-9397-08002B2CF9AE}" pid="111" name="FSC#FSCFOLIO@1.1001:docpropproject">
    <vt:lpwstr/>
  </property>
  <property fmtid="{D5CDD505-2E9C-101B-9397-08002B2CF9AE}" pid="112" name="FSC#COOELAK@1.1001:ObjectAddressees">
    <vt:lpwstr/>
  </property>
</Properties>
</file>