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Y:\AUW\WH\F_Merkblätter und Leitfäden\54_Projekte Bäche_Merkblätter u Leitfäden\Schwachstellenblatt Wasser\"/>
    </mc:Choice>
  </mc:AlternateContent>
  <bookViews>
    <workbookView xWindow="30615" yWindow="-105" windowWidth="30930" windowHeight="16890"/>
  </bookViews>
  <sheets>
    <sheet name="S1_Szenarienblatt_Wasser" sheetId="1" r:id="rId1"/>
    <sheet name="S2_Szenarienblatt_Wasser" sheetId="2" r:id="rId2"/>
    <sheet name="Dropdownlisten" sheetId="3" r:id="rId3"/>
  </sheets>
  <calcPr calcId="162913"/>
  <customWorkbookViews>
    <customWorkbookView name="Philipp Alther - Persönliche Ansicht" guid="{7F038D54-48CF-4B27-8C8C-69DE130754A5}" mergeInterval="0" personalView="1" maximized="1" xWindow="-8" yWindow="-8" windowWidth="1936" windowHeight="117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A43" i="1"/>
  <c r="F24" i="2" l="1"/>
  <c r="F23" i="2"/>
  <c r="F13" i="2"/>
  <c r="F12" i="2"/>
  <c r="F11" i="2"/>
  <c r="B41" i="1"/>
  <c r="A41" i="1"/>
</calcChain>
</file>

<file path=xl/sharedStrings.xml><?xml version="1.0" encoding="utf-8"?>
<sst xmlns="http://schemas.openxmlformats.org/spreadsheetml/2006/main" count="159" uniqueCount="104">
  <si>
    <t>Gemeinde</t>
  </si>
  <si>
    <t>Lokalität</t>
  </si>
  <si>
    <t>Gewässername</t>
  </si>
  <si>
    <t>Gewässernummer</t>
  </si>
  <si>
    <t>Koordinaten</t>
  </si>
  <si>
    <r>
      <t>HQ</t>
    </r>
    <r>
      <rPr>
        <vertAlign val="subscript"/>
        <sz val="9"/>
        <color theme="1"/>
        <rFont val="Arial"/>
        <family val="2"/>
      </rPr>
      <t>30</t>
    </r>
  </si>
  <si>
    <r>
      <t>HQ</t>
    </r>
    <r>
      <rPr>
        <vertAlign val="subscript"/>
        <sz val="9"/>
        <color theme="1"/>
        <rFont val="Arial"/>
        <family val="2"/>
      </rPr>
      <t>100</t>
    </r>
  </si>
  <si>
    <r>
      <t>HQ</t>
    </r>
    <r>
      <rPr>
        <vertAlign val="subscript"/>
        <sz val="9"/>
        <color theme="1"/>
        <rFont val="Arial"/>
        <family val="2"/>
      </rPr>
      <t>300</t>
    </r>
  </si>
  <si>
    <t>Bauwerksangaben</t>
  </si>
  <si>
    <t>Hydrologie</t>
  </si>
  <si>
    <t>Kategorie</t>
  </si>
  <si>
    <t>Durchlass</t>
  </si>
  <si>
    <t>Hydrologiepunkt</t>
  </si>
  <si>
    <t>Nr.</t>
  </si>
  <si>
    <t>Profiltyp</t>
  </si>
  <si>
    <t>Einzugsgebiet</t>
  </si>
  <si>
    <r>
      <t>km</t>
    </r>
    <r>
      <rPr>
        <vertAlign val="superscript"/>
        <sz val="9"/>
        <color theme="1"/>
        <rFont val="Arial"/>
        <family val="2"/>
      </rPr>
      <t>2</t>
    </r>
  </si>
  <si>
    <t>Durchmesser</t>
  </si>
  <si>
    <t>m</t>
  </si>
  <si>
    <t>Breite unten</t>
  </si>
  <si>
    <t>Hochwasserabfluss</t>
  </si>
  <si>
    <t>Breite oben</t>
  </si>
  <si>
    <t>Höhe</t>
  </si>
  <si>
    <t>Querschnittsfläche</t>
  </si>
  <si>
    <r>
      <t>m</t>
    </r>
    <r>
      <rPr>
        <vertAlign val="superscript"/>
        <sz val="9"/>
        <color theme="1"/>
        <rFont val="Arial"/>
        <family val="2"/>
      </rPr>
      <t>2</t>
    </r>
  </si>
  <si>
    <t>Verklausung</t>
  </si>
  <si>
    <t>%</t>
  </si>
  <si>
    <t xml:space="preserve">Vollständiger Schutz </t>
  </si>
  <si>
    <t xml:space="preserve">Begrenzter Schutz </t>
  </si>
  <si>
    <t>Eingangsgrössen</t>
  </si>
  <si>
    <t>Fliesstiefe *</t>
  </si>
  <si>
    <t xml:space="preserve">h </t>
  </si>
  <si>
    <t>Unschärfe Sohlenlage *</t>
  </si>
  <si>
    <r>
      <t>σ</t>
    </r>
    <r>
      <rPr>
        <vertAlign val="subscript"/>
        <sz val="9"/>
        <color theme="1"/>
        <rFont val="Arial"/>
        <family val="2"/>
      </rPr>
      <t>zw</t>
    </r>
  </si>
  <si>
    <t>Fliessgeschwindigkeit *</t>
  </si>
  <si>
    <t>v</t>
  </si>
  <si>
    <t>m/s</t>
  </si>
  <si>
    <r>
      <t>f</t>
    </r>
    <r>
      <rPr>
        <vertAlign val="subscript"/>
        <sz val="9"/>
        <color theme="1"/>
        <rFont val="Arial"/>
        <family val="2"/>
      </rPr>
      <t>t</t>
    </r>
  </si>
  <si>
    <t>Freie Fliesstrecke **</t>
  </si>
  <si>
    <t>Schwachstelle ohne Verklausungsrisiko **</t>
  </si>
  <si>
    <t>Schwachstelle mit Verklausungsrisiko **</t>
  </si>
  <si>
    <t>Bauwerksangaben / Kateorie</t>
  </si>
  <si>
    <t>Brücke</t>
  </si>
  <si>
    <t>Eindolung</t>
  </si>
  <si>
    <t>Offenes Gerinne</t>
  </si>
  <si>
    <t>Verklausungsgrade</t>
  </si>
  <si>
    <t>Schwemmholzanfall</t>
  </si>
  <si>
    <t>Unschärfe Sohlenlage / Auflandungen</t>
  </si>
  <si>
    <t>Schutzziele</t>
  </si>
  <si>
    <r>
      <t>HQ</t>
    </r>
    <r>
      <rPr>
        <vertAlign val="subscript"/>
        <sz val="11"/>
        <color theme="1"/>
        <rFont val="Arial"/>
        <family val="2"/>
      </rPr>
      <t>10</t>
    </r>
  </si>
  <si>
    <r>
      <t>HQ</t>
    </r>
    <r>
      <rPr>
        <vertAlign val="subscript"/>
        <sz val="11"/>
        <color theme="1"/>
        <rFont val="Arial"/>
        <family val="2"/>
      </rPr>
      <t>20</t>
    </r>
  </si>
  <si>
    <r>
      <t>HQ</t>
    </r>
    <r>
      <rPr>
        <vertAlign val="subscript"/>
        <sz val="11"/>
        <color theme="1"/>
        <rFont val="Arial"/>
        <family val="2"/>
      </rPr>
      <t>50</t>
    </r>
  </si>
  <si>
    <r>
      <t>HQ</t>
    </r>
    <r>
      <rPr>
        <vertAlign val="subscript"/>
        <sz val="11"/>
        <color theme="1"/>
        <rFont val="Arial"/>
        <family val="2"/>
      </rPr>
      <t>100</t>
    </r>
  </si>
  <si>
    <r>
      <t>HQ</t>
    </r>
    <r>
      <rPr>
        <vertAlign val="subscript"/>
        <sz val="11"/>
        <color theme="1"/>
        <rFont val="Arial"/>
        <family val="2"/>
      </rPr>
      <t>300</t>
    </r>
  </si>
  <si>
    <r>
      <t>HQ</t>
    </r>
    <r>
      <rPr>
        <vertAlign val="subscript"/>
        <sz val="11"/>
        <color theme="1"/>
        <rFont val="Arial"/>
        <family val="2"/>
      </rPr>
      <t>&gt;300</t>
    </r>
  </si>
  <si>
    <t>Andere Schwachstelle</t>
  </si>
  <si>
    <t>Nachführung Gefahrenkarte</t>
  </si>
  <si>
    <t>Korrektionsprojekt Wasserbau</t>
  </si>
  <si>
    <t>Projektnummer:</t>
  </si>
  <si>
    <t>Projektname:</t>
  </si>
  <si>
    <t xml:space="preserve">Hochwasserschutzziel </t>
  </si>
  <si>
    <t>Teilfreibord für Schwemmgut *</t>
  </si>
  <si>
    <t>Firmenname</t>
  </si>
  <si>
    <t>Strasse</t>
  </si>
  <si>
    <t>PLZ Ort</t>
  </si>
  <si>
    <t>Datum</t>
  </si>
  <si>
    <r>
      <rPr>
        <b/>
        <sz val="16"/>
        <color theme="1"/>
        <rFont val="Arial"/>
        <family val="2"/>
      </rPr>
      <t xml:space="preserve">Schwachstelle Wasser    </t>
    </r>
    <r>
      <rPr>
        <b/>
        <sz val="9"/>
        <color theme="1"/>
        <rFont val="Arial"/>
        <family val="2"/>
      </rPr>
      <t xml:space="preserve">                 </t>
    </r>
    <r>
      <rPr>
        <sz val="9"/>
        <color theme="1"/>
        <rFont val="Arial"/>
        <family val="2"/>
      </rPr>
      <t xml:space="preserve"> </t>
    </r>
  </si>
  <si>
    <t>Schwachstellen Nr.</t>
  </si>
  <si>
    <t>Ergänzende Angaben</t>
  </si>
  <si>
    <r>
      <t>Erforderliches Freibord f</t>
    </r>
    <r>
      <rPr>
        <vertAlign val="subscript"/>
        <sz val="9"/>
        <rFont val="Arial"/>
        <family val="2"/>
      </rPr>
      <t>e</t>
    </r>
  </si>
  <si>
    <r>
      <t>fe=√(f</t>
    </r>
    <r>
      <rPr>
        <vertAlign val="subscript"/>
        <sz val="9"/>
        <rFont val="Arial"/>
        <family val="2"/>
      </rPr>
      <t>w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</si>
  <si>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f</t>
    </r>
    <r>
      <rPr>
        <vertAlign val="subscript"/>
        <sz val="9"/>
        <rFont val="Arial"/>
        <family val="2"/>
      </rPr>
      <t xml:space="preserve">e </t>
    </r>
    <r>
      <rPr>
        <sz val="9"/>
        <rFont val="Arial"/>
        <family val="2"/>
      </rPr>
      <t>=</t>
    </r>
  </si>
  <si>
    <r>
      <t>fe=√(f</t>
    </r>
    <r>
      <rPr>
        <vertAlign val="subscript"/>
        <sz val="9"/>
        <rFont val="Arial"/>
        <family val="2"/>
      </rPr>
      <t>w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+ f</t>
    </r>
    <r>
      <rPr>
        <vertAlign val="subscript"/>
        <sz val="9"/>
        <rFont val="Arial"/>
        <family val="2"/>
      </rPr>
      <t>v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)</t>
    </r>
  </si>
  <si>
    <r>
      <t>fe=√(f</t>
    </r>
    <r>
      <rPr>
        <vertAlign val="subscript"/>
        <sz val="9"/>
        <rFont val="Arial"/>
        <family val="2"/>
      </rPr>
      <t>w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+ f</t>
    </r>
    <r>
      <rPr>
        <vertAlign val="subscript"/>
        <sz val="9"/>
        <rFont val="Arial"/>
        <family val="2"/>
      </rPr>
      <t>v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+ f</t>
    </r>
    <r>
      <rPr>
        <vertAlign val="subscript"/>
        <sz val="9"/>
        <rFont val="Arial"/>
        <family val="2"/>
      </rPr>
      <t>t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</si>
  <si>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HQ</t>
    </r>
    <r>
      <rPr>
        <b/>
        <vertAlign val="subscript"/>
        <sz val="9"/>
        <color theme="1"/>
        <rFont val="Arial"/>
        <family val="2"/>
      </rPr>
      <t>30</t>
    </r>
  </si>
  <si>
    <r>
      <t>m</t>
    </r>
    <r>
      <rPr>
        <b/>
        <vertAlign val="super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>/s</t>
    </r>
  </si>
  <si>
    <r>
      <t>HQ</t>
    </r>
    <r>
      <rPr>
        <b/>
        <vertAlign val="subscript"/>
        <sz val="9"/>
        <color theme="1"/>
        <rFont val="Arial"/>
        <family val="2"/>
      </rPr>
      <t>100</t>
    </r>
  </si>
  <si>
    <r>
      <t>HQ</t>
    </r>
    <r>
      <rPr>
        <b/>
        <vertAlign val="subscript"/>
        <sz val="9"/>
        <color theme="1"/>
        <rFont val="Arial"/>
        <family val="2"/>
      </rPr>
      <t>300</t>
    </r>
  </si>
  <si>
    <r>
      <t>Freibord [m</t>
    </r>
    <r>
      <rPr>
        <b/>
        <sz val="9"/>
        <color theme="1"/>
        <rFont val="Arial"/>
        <family val="2"/>
      </rPr>
      <t xml:space="preserve">] </t>
    </r>
  </si>
  <si>
    <t>f</t>
  </si>
  <si>
    <t>Erforderliches Freibord (vollständiger Schutz)</t>
  </si>
  <si>
    <t>Vorhandenes Freibord (vollständiger Schutz)</t>
  </si>
  <si>
    <r>
      <t>f</t>
    </r>
    <r>
      <rPr>
        <b/>
        <vertAlign val="subscript"/>
        <sz val="9"/>
        <color theme="1"/>
        <rFont val="Arial"/>
        <family val="2"/>
      </rPr>
      <t>e</t>
    </r>
  </si>
  <si>
    <t xml:space="preserve">Schutzzielerfüllung </t>
  </si>
  <si>
    <t>gemäss kantonaler Richtplanung</t>
  </si>
  <si>
    <t xml:space="preserve">Auflandung </t>
  </si>
  <si>
    <t>Ergänzende Angaben / Vorfluterszenarien</t>
  </si>
  <si>
    <r>
      <t xml:space="preserve">Szenarien bei Unterschreitung Freibord  </t>
    </r>
    <r>
      <rPr>
        <sz val="9"/>
        <color theme="1"/>
        <rFont val="Arial"/>
        <family val="2"/>
      </rPr>
      <t xml:space="preserve">            (kommt nur bei f &lt; f</t>
    </r>
    <r>
      <rPr>
        <vertAlign val="sub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zur Anwendung)</t>
    </r>
  </si>
  <si>
    <r>
      <t>* Einzusetzende Werte aus den 
errechneten hydraulischen Werten 
des Korrektionsprojektes
** Berechnung des erforderlichen Freibordes f</t>
    </r>
    <r>
      <rPr>
        <vertAlign val="subscript"/>
        <sz val="6"/>
        <color theme="1"/>
        <rFont val="Arial"/>
        <family val="2"/>
      </rPr>
      <t>e</t>
    </r>
    <r>
      <rPr>
        <sz val="6"/>
        <color theme="1"/>
        <rFont val="Arial"/>
        <family val="2"/>
      </rPr>
      <t xml:space="preserve"> gemäss Berechnung Empfehlung KOHS (2013)</t>
    </r>
  </si>
  <si>
    <r>
      <t>Berechnung Freibord f</t>
    </r>
    <r>
      <rPr>
        <b/>
        <vertAlign val="sub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                </t>
    </r>
    <r>
      <rPr>
        <b/>
        <sz val="9"/>
        <color theme="1"/>
        <rFont val="Arial"/>
        <family val="2"/>
      </rPr>
      <t>vollständiger Schutz</t>
    </r>
    <r>
      <rPr>
        <sz val="9"/>
        <color theme="1"/>
        <rFont val="Arial"/>
        <family val="2"/>
      </rPr>
      <t xml:space="preserve">                     gesamtes Gerinne inkl. Schwachstellen</t>
    </r>
  </si>
  <si>
    <r>
      <t>Berechnung Freibord f</t>
    </r>
    <r>
      <rPr>
        <b/>
        <vertAlign val="sub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                </t>
    </r>
    <r>
      <rPr>
        <b/>
        <sz val="9"/>
        <color theme="1"/>
        <rFont val="Arial"/>
        <family val="2"/>
      </rPr>
      <t>begrenzter Schutz</t>
    </r>
    <r>
      <rPr>
        <sz val="9"/>
        <color theme="1"/>
        <rFont val="Arial"/>
        <family val="2"/>
      </rPr>
      <t xml:space="preserve">                         nur Schwachstellen</t>
    </r>
  </si>
  <si>
    <r>
      <t>* Einzusetzende Werte aus den 
errechneten hydraulischen Werten 
des Korrektionsprojektes
** Berechnung des erforderlichen Freibordes f</t>
    </r>
    <r>
      <rPr>
        <vertAlign val="subscript"/>
        <sz val="6"/>
        <color theme="1"/>
        <rFont val="Arial"/>
        <family val="2"/>
      </rPr>
      <t>e</t>
    </r>
    <r>
      <rPr>
        <sz val="6"/>
        <color theme="1"/>
        <rFont val="Arial"/>
        <family val="2"/>
      </rPr>
      <t xml:space="preserve"> gemäss Berechnung Empfehlung KOHS (2013)
0.3 m &lt; fe &gt; 1.5 m
Das minimal- und maximale Freibord ist gemäss </t>
    </r>
    <r>
      <rPr>
        <i/>
        <sz val="6"/>
        <color theme="1"/>
        <rFont val="Arial"/>
        <family val="2"/>
      </rPr>
      <t xml:space="preserve">Leitfaden Wasserbauprojekte Thurgau, AfU TG 2022 </t>
    </r>
    <r>
      <rPr>
        <sz val="6"/>
        <color theme="1"/>
        <rFont val="Arial"/>
        <family val="2"/>
      </rPr>
      <t>zu berücksichtigen.</t>
    </r>
  </si>
  <si>
    <t>Kreis</t>
  </si>
  <si>
    <t>Rechteck</t>
  </si>
  <si>
    <t>Trapez</t>
  </si>
  <si>
    <t>Andere</t>
  </si>
  <si>
    <t>Quelle:</t>
  </si>
  <si>
    <t>HQx</t>
  </si>
  <si>
    <t>HQy</t>
  </si>
  <si>
    <t>Freibordberechnung und Szenariendefinition</t>
  </si>
  <si>
    <t>Erforderliches Freibord (begrenzter Schutz)</t>
  </si>
  <si>
    <t>Vorhandenes Freibord (begrenzter Schutz)</t>
  </si>
  <si>
    <t>"Foto / Plan der Schwachstelle"</t>
  </si>
  <si>
    <r>
      <t>σ</t>
    </r>
    <r>
      <rPr>
        <vertAlign val="subscript"/>
        <sz val="9"/>
        <color theme="1"/>
        <rFont val="Arial"/>
        <family val="2"/>
      </rPr>
      <t>wz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</si>
</sst>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Nr.&quot;\ 0"/>
    <numFmt numFmtId="165" formatCode="0.0"/>
    <numFmt numFmtId="166" formatCode="0.000"/>
  </numFmts>
  <fonts count="2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vertAlign val="subscript"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vertAlign val="subscript"/>
      <sz val="9"/>
      <color theme="1"/>
      <name val="Arial"/>
      <family val="2"/>
    </font>
    <font>
      <b/>
      <u/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vertAlign val="subscript"/>
      <sz val="11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sz val="6"/>
      <color theme="1"/>
      <name val="Arial"/>
      <family val="2"/>
    </font>
    <font>
      <i/>
      <sz val="8"/>
      <color theme="1"/>
      <name val="Arial"/>
      <family val="2"/>
    </font>
    <font>
      <sz val="9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b/>
      <u/>
      <sz val="9"/>
      <name val="Arial"/>
      <family val="2"/>
    </font>
    <font>
      <b/>
      <sz val="11"/>
      <color theme="1"/>
      <name val="Arial"/>
      <family val="2"/>
    </font>
    <font>
      <vertAlign val="subscript"/>
      <sz val="6"/>
      <color theme="1"/>
      <name val="Arial"/>
      <family val="2"/>
    </font>
    <font>
      <i/>
      <sz val="6"/>
      <color theme="1"/>
      <name val="Arial"/>
      <family val="2"/>
    </font>
    <font>
      <i/>
      <sz val="9"/>
      <color theme="1"/>
      <name val="Arial"/>
      <family val="2"/>
    </font>
    <font>
      <sz val="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66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3" borderId="0" xfId="0" applyFont="1" applyFill="1" applyBorder="1" applyAlignment="1" applyProtection="1">
      <alignment vertical="center" wrapText="1"/>
      <protection locked="0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165" fontId="9" fillId="0" borderId="0" xfId="0" applyNumberFormat="1" applyFont="1" applyAlignment="1">
      <alignment horizontal="left"/>
    </xf>
    <xf numFmtId="0" fontId="2" fillId="0" borderId="6" xfId="0" applyFont="1" applyBorder="1" applyAlignment="1" applyProtection="1">
      <alignment horizontal="left" vertical="center"/>
      <protection locked="0"/>
    </xf>
    <xf numFmtId="2" fontId="2" fillId="0" borderId="0" xfId="0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165" fontId="2" fillId="0" borderId="0" xfId="0" applyNumberFormat="1" applyFont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left" vertical="center"/>
    </xf>
    <xf numFmtId="0" fontId="12" fillId="2" borderId="4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 wrapText="1" indent="2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166" fontId="7" fillId="0" borderId="0" xfId="0" applyNumberFormat="1" applyFont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left" vertical="center" wrapText="1" indent="2"/>
    </xf>
    <xf numFmtId="2" fontId="17" fillId="0" borderId="0" xfId="0" applyNumberFormat="1" applyFont="1" applyFill="1" applyBorder="1" applyAlignment="1" applyProtection="1">
      <alignment horizontal="center" vertical="center"/>
    </xf>
    <xf numFmtId="165" fontId="20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/>
    </xf>
    <xf numFmtId="0" fontId="17" fillId="0" borderId="7" xfId="0" applyFont="1" applyFill="1" applyBorder="1" applyAlignment="1" applyProtection="1">
      <alignment horizontal="left" vertical="center" wrapText="1" indent="2"/>
    </xf>
    <xf numFmtId="2" fontId="17" fillId="0" borderId="8" xfId="0" applyNumberFormat="1" applyFont="1" applyFill="1" applyBorder="1" applyAlignment="1" applyProtection="1">
      <alignment horizontal="center" vertical="center"/>
    </xf>
    <xf numFmtId="165" fontId="20" fillId="0" borderId="8" xfId="0" applyNumberFormat="1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left" vertical="center"/>
    </xf>
    <xf numFmtId="2" fontId="2" fillId="4" borderId="0" xfId="0" applyNumberFormat="1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165" fontId="1" fillId="0" borderId="0" xfId="0" applyNumberFormat="1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vertical="center" wrapText="1"/>
    </xf>
    <xf numFmtId="0" fontId="21" fillId="0" borderId="0" xfId="0" applyFont="1"/>
    <xf numFmtId="0" fontId="1" fillId="5" borderId="0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righ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165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6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/>
    </xf>
    <xf numFmtId="165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vertical="center" wrapText="1"/>
    </xf>
    <xf numFmtId="0" fontId="9" fillId="0" borderId="0" xfId="0" applyFont="1" applyBorder="1" applyProtection="1"/>
    <xf numFmtId="0" fontId="16" fillId="0" borderId="0" xfId="0" applyFont="1" applyBorder="1" applyAlignment="1" applyProtection="1">
      <alignment horizontal="left" vertical="top" wrapText="1"/>
    </xf>
    <xf numFmtId="0" fontId="16" fillId="0" borderId="6" xfId="0" applyFont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2" fontId="2" fillId="0" borderId="0" xfId="0" applyNumberFormat="1" applyFont="1" applyAlignment="1" applyProtection="1">
      <alignment horizontal="center" vertical="center" wrapText="1"/>
    </xf>
    <xf numFmtId="165" fontId="2" fillId="0" borderId="0" xfId="0" applyNumberFormat="1" applyFont="1" applyAlignment="1" applyProtection="1">
      <alignment horizontal="center" vertical="center" wrapText="1"/>
    </xf>
    <xf numFmtId="166" fontId="2" fillId="0" borderId="0" xfId="0" applyNumberFormat="1" applyFont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4" fillId="0" borderId="7" xfId="0" applyFont="1" applyFill="1" applyBorder="1" applyAlignment="1" applyProtection="1">
      <alignment vertical="center" wrapText="1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14" fontId="2" fillId="0" borderId="8" xfId="0" applyNumberFormat="1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14" fontId="2" fillId="0" borderId="0" xfId="0" applyNumberFormat="1" applyFont="1" applyBorder="1" applyAlignment="1" applyProtection="1">
      <alignment horizontal="left" vertical="center" wrapText="1"/>
      <protection locked="0"/>
    </xf>
    <xf numFmtId="14" fontId="2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distributed"/>
    </xf>
    <xf numFmtId="0" fontId="2" fillId="2" borderId="5" xfId="0" applyFont="1" applyFill="1" applyBorder="1" applyAlignment="1" applyProtection="1">
      <alignment horizontal="center" vertical="distributed"/>
    </xf>
    <xf numFmtId="165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vertical="top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24" fillId="0" borderId="8" xfId="0" applyFont="1" applyFill="1" applyBorder="1" applyAlignment="1" applyProtection="1">
      <alignment horizontal="left" vertical="center" wrapText="1"/>
      <protection locked="0"/>
    </xf>
    <xf numFmtId="0" fontId="24" fillId="0" borderId="9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25" fillId="0" borderId="6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Border="1" applyAlignment="1" applyProtection="1">
      <alignment horizontal="left" vertical="center" wrapText="1"/>
    </xf>
    <xf numFmtId="165" fontId="2" fillId="0" borderId="6" xfId="0" applyNumberFormat="1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165" fontId="2" fillId="0" borderId="7" xfId="0" applyNumberFormat="1" applyFont="1" applyFill="1" applyBorder="1" applyAlignment="1" applyProtection="1">
      <alignment horizontal="center" vertical="center" wrapText="1"/>
    </xf>
    <xf numFmtId="165" fontId="2" fillId="0" borderId="8" xfId="0" applyNumberFormat="1" applyFont="1" applyFill="1" applyBorder="1" applyAlignment="1" applyProtection="1">
      <alignment horizontal="center" vertical="center" wrapText="1"/>
    </xf>
    <xf numFmtId="165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65" fontId="2" fillId="0" borderId="2" xfId="0" applyNumberFormat="1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165" fontId="2" fillId="0" borderId="6" xfId="0" applyNumberFormat="1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left" vertical="center"/>
    </xf>
    <xf numFmtId="0" fontId="13" fillId="2" borderId="11" xfId="0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top"/>
    </xf>
    <xf numFmtId="0" fontId="15" fillId="0" borderId="0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left" vertical="top"/>
    </xf>
    <xf numFmtId="0" fontId="9" fillId="0" borderId="8" xfId="0" applyFont="1" applyBorder="1" applyAlignment="1" applyProtection="1">
      <alignment horizontal="left" vertical="top"/>
    </xf>
    <xf numFmtId="0" fontId="9" fillId="0" borderId="9" xfId="0" applyFont="1" applyBorder="1" applyAlignment="1" applyProtection="1">
      <alignment horizontal="left" vertical="top"/>
    </xf>
    <xf numFmtId="0" fontId="17" fillId="0" borderId="2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left" vertical="top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6" xfId="0" applyFont="1" applyBorder="1" applyAlignment="1" applyProtection="1">
      <alignment horizontal="left" vertical="top" wrapText="1"/>
    </xf>
    <xf numFmtId="0" fontId="1" fillId="2" borderId="4" xfId="0" applyFont="1" applyFill="1" applyBorder="1" applyAlignment="1" applyProtection="1">
      <alignment horizontal="left" vertical="top"/>
    </xf>
    <xf numFmtId="0" fontId="1" fillId="2" borderId="5" xfId="0" applyFont="1" applyFill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FF"/>
      <color rgb="FFCCECFF"/>
      <color rgb="FFFFFFCC"/>
      <color rgb="FF99FF66"/>
      <color rgb="FFFFFF99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view="pageLayout" zoomScale="130" zoomScaleNormal="100" zoomScalePageLayoutView="130" workbookViewId="0">
      <selection activeCell="J18" sqref="J18"/>
    </sheetView>
  </sheetViews>
  <sheetFormatPr baseColWidth="10" defaultColWidth="12.7109375" defaultRowHeight="12" x14ac:dyDescent="0.25"/>
  <cols>
    <col min="1" max="1" width="21.42578125" style="54" customWidth="1"/>
    <col min="2" max="2" width="10" style="67" customWidth="1"/>
    <col min="3" max="3" width="9.5703125" style="67" customWidth="1"/>
    <col min="4" max="4" width="2.7109375" style="54" customWidth="1"/>
    <col min="5" max="5" width="19.140625" style="54" customWidth="1"/>
    <col min="6" max="6" width="10.5703125" style="67" customWidth="1"/>
    <col min="7" max="7" width="12.140625" style="67" customWidth="1"/>
    <col min="8" max="16384" width="12.7109375" style="54"/>
  </cols>
  <sheetData>
    <row r="1" spans="1:7" ht="21.75" customHeight="1" x14ac:dyDescent="0.25">
      <c r="A1" s="12" t="s">
        <v>66</v>
      </c>
      <c r="B1" s="11"/>
      <c r="C1" s="11"/>
      <c r="D1" s="11"/>
      <c r="E1" s="37" t="s">
        <v>67</v>
      </c>
      <c r="F1" s="95"/>
      <c r="G1" s="96"/>
    </row>
    <row r="2" spans="1:7" ht="5.25" customHeight="1" x14ac:dyDescent="0.25">
      <c r="A2" s="105"/>
      <c r="B2" s="106"/>
      <c r="C2" s="106"/>
      <c r="D2" s="106"/>
      <c r="E2" s="106"/>
      <c r="F2" s="106"/>
      <c r="G2" s="107"/>
    </row>
    <row r="3" spans="1:7" ht="13.5" customHeight="1" x14ac:dyDescent="0.25">
      <c r="A3" s="77" t="s">
        <v>0</v>
      </c>
      <c r="B3" s="108"/>
      <c r="C3" s="108"/>
      <c r="D3" s="82"/>
      <c r="E3" s="111" t="s">
        <v>1</v>
      </c>
      <c r="F3" s="109"/>
      <c r="G3" s="110"/>
    </row>
    <row r="4" spans="1:7" ht="13.5" customHeight="1" x14ac:dyDescent="0.25">
      <c r="A4" s="77" t="s">
        <v>2</v>
      </c>
      <c r="B4" s="108"/>
      <c r="C4" s="108"/>
      <c r="D4" s="82"/>
      <c r="E4" s="111"/>
      <c r="F4" s="109"/>
      <c r="G4" s="110"/>
    </row>
    <row r="5" spans="1:7" ht="13.5" customHeight="1" x14ac:dyDescent="0.2">
      <c r="A5" s="77" t="s">
        <v>3</v>
      </c>
      <c r="B5" s="127"/>
      <c r="C5" s="127"/>
      <c r="D5" s="82"/>
      <c r="E5" s="78" t="s">
        <v>4</v>
      </c>
      <c r="F5" s="136"/>
      <c r="G5" s="137"/>
    </row>
    <row r="6" spans="1:7" ht="5.25" customHeight="1" x14ac:dyDescent="0.25">
      <c r="A6" s="112"/>
      <c r="B6" s="113"/>
      <c r="C6" s="113"/>
      <c r="D6" s="113"/>
      <c r="E6" s="113"/>
      <c r="F6" s="113"/>
      <c r="G6" s="114"/>
    </row>
    <row r="7" spans="1:7" ht="5.25" customHeight="1" x14ac:dyDescent="0.25">
      <c r="A7" s="106"/>
      <c r="B7" s="106"/>
      <c r="C7" s="106"/>
      <c r="D7" s="106"/>
      <c r="E7" s="106"/>
      <c r="F7" s="106"/>
      <c r="G7" s="106"/>
    </row>
    <row r="8" spans="1:7" ht="12.75" customHeight="1" x14ac:dyDescent="0.25">
      <c r="A8" s="128" t="s">
        <v>102</v>
      </c>
      <c r="B8" s="129"/>
      <c r="C8" s="129"/>
      <c r="D8" s="129"/>
      <c r="E8" s="129"/>
      <c r="F8" s="129"/>
      <c r="G8" s="130"/>
    </row>
    <row r="9" spans="1:7" ht="15" customHeight="1" x14ac:dyDescent="0.25">
      <c r="A9" s="131"/>
      <c r="B9" s="132"/>
      <c r="C9" s="132"/>
      <c r="D9" s="132"/>
      <c r="E9" s="132"/>
      <c r="F9" s="132"/>
      <c r="G9" s="133"/>
    </row>
    <row r="10" spans="1:7" ht="15" customHeight="1" x14ac:dyDescent="0.25">
      <c r="A10" s="131"/>
      <c r="B10" s="132"/>
      <c r="C10" s="132"/>
      <c r="D10" s="132"/>
      <c r="E10" s="132"/>
      <c r="F10" s="132"/>
      <c r="G10" s="133"/>
    </row>
    <row r="11" spans="1:7" ht="15" customHeight="1" x14ac:dyDescent="0.25">
      <c r="A11" s="131"/>
      <c r="B11" s="132"/>
      <c r="C11" s="132"/>
      <c r="D11" s="132"/>
      <c r="E11" s="132"/>
      <c r="F11" s="132"/>
      <c r="G11" s="133"/>
    </row>
    <row r="12" spans="1:7" ht="15" customHeight="1" x14ac:dyDescent="0.25">
      <c r="A12" s="131"/>
      <c r="B12" s="132"/>
      <c r="C12" s="132"/>
      <c r="D12" s="132"/>
      <c r="E12" s="132"/>
      <c r="F12" s="132"/>
      <c r="G12" s="133"/>
    </row>
    <row r="13" spans="1:7" ht="15" customHeight="1" x14ac:dyDescent="0.25">
      <c r="A13" s="131"/>
      <c r="B13" s="132"/>
      <c r="C13" s="132"/>
      <c r="D13" s="132"/>
      <c r="E13" s="132"/>
      <c r="F13" s="132"/>
      <c r="G13" s="133"/>
    </row>
    <row r="14" spans="1:7" ht="15" customHeight="1" x14ac:dyDescent="0.25">
      <c r="A14" s="131"/>
      <c r="B14" s="132"/>
      <c r="C14" s="132"/>
      <c r="D14" s="132"/>
      <c r="E14" s="132"/>
      <c r="F14" s="132"/>
      <c r="G14" s="133"/>
    </row>
    <row r="15" spans="1:7" ht="15" customHeight="1" x14ac:dyDescent="0.25">
      <c r="A15" s="131"/>
      <c r="B15" s="132"/>
      <c r="C15" s="132"/>
      <c r="D15" s="132"/>
      <c r="E15" s="132"/>
      <c r="F15" s="132"/>
      <c r="G15" s="133"/>
    </row>
    <row r="16" spans="1:7" ht="15" customHeight="1" x14ac:dyDescent="0.25">
      <c r="A16" s="131"/>
      <c r="B16" s="132"/>
      <c r="C16" s="132"/>
      <c r="D16" s="132"/>
      <c r="E16" s="132"/>
      <c r="F16" s="132"/>
      <c r="G16" s="133"/>
    </row>
    <row r="17" spans="1:7" ht="15" customHeight="1" x14ac:dyDescent="0.25">
      <c r="A17" s="131"/>
      <c r="B17" s="132"/>
      <c r="C17" s="132"/>
      <c r="D17" s="132"/>
      <c r="E17" s="132"/>
      <c r="F17" s="132"/>
      <c r="G17" s="133"/>
    </row>
    <row r="18" spans="1:7" ht="15" customHeight="1" x14ac:dyDescent="0.25">
      <c r="A18" s="131"/>
      <c r="B18" s="132"/>
      <c r="C18" s="132"/>
      <c r="D18" s="132"/>
      <c r="E18" s="132"/>
      <c r="F18" s="132"/>
      <c r="G18" s="133"/>
    </row>
    <row r="19" spans="1:7" ht="15" customHeight="1" x14ac:dyDescent="0.25">
      <c r="A19" s="131"/>
      <c r="B19" s="132"/>
      <c r="C19" s="132"/>
      <c r="D19" s="132"/>
      <c r="E19" s="132"/>
      <c r="F19" s="132"/>
      <c r="G19" s="133"/>
    </row>
    <row r="20" spans="1:7" ht="15" customHeight="1" x14ac:dyDescent="0.25">
      <c r="A20" s="131"/>
      <c r="B20" s="132"/>
      <c r="C20" s="132"/>
      <c r="D20" s="132"/>
      <c r="E20" s="132"/>
      <c r="F20" s="132"/>
      <c r="G20" s="133"/>
    </row>
    <row r="21" spans="1:7" ht="15" customHeight="1" x14ac:dyDescent="0.25">
      <c r="A21" s="80" t="s">
        <v>96</v>
      </c>
      <c r="B21" s="134"/>
      <c r="C21" s="134"/>
      <c r="D21" s="134"/>
      <c r="E21" s="134"/>
      <c r="F21" s="134"/>
      <c r="G21" s="135"/>
    </row>
    <row r="22" spans="1:7" ht="5.25" customHeight="1" x14ac:dyDescent="0.25">
      <c r="A22" s="115"/>
      <c r="B22" s="115"/>
      <c r="C22" s="115"/>
      <c r="D22" s="115"/>
      <c r="E22" s="115"/>
      <c r="F22" s="115"/>
      <c r="G22" s="115"/>
    </row>
    <row r="23" spans="1:7" ht="15" customHeight="1" x14ac:dyDescent="0.25">
      <c r="A23" s="31" t="s">
        <v>60</v>
      </c>
      <c r="B23" s="101" t="s">
        <v>84</v>
      </c>
      <c r="C23" s="93"/>
      <c r="D23" s="93"/>
      <c r="E23" s="93"/>
      <c r="F23" s="93"/>
      <c r="G23" s="94"/>
    </row>
    <row r="24" spans="1:7" ht="5.25" customHeight="1" x14ac:dyDescent="0.25">
      <c r="A24" s="89"/>
      <c r="B24" s="82"/>
      <c r="C24" s="82"/>
      <c r="D24" s="82"/>
      <c r="E24" s="82"/>
      <c r="F24" s="82"/>
      <c r="G24" s="90"/>
    </row>
    <row r="25" spans="1:7" ht="13.5" customHeight="1" x14ac:dyDescent="0.25">
      <c r="A25" s="75" t="s">
        <v>27</v>
      </c>
      <c r="B25" s="36"/>
      <c r="C25" s="78"/>
      <c r="D25" s="78"/>
      <c r="E25" s="76" t="s">
        <v>28</v>
      </c>
      <c r="F25" s="1"/>
      <c r="G25" s="72"/>
    </row>
    <row r="26" spans="1:7" ht="3.75" customHeight="1" x14ac:dyDescent="0.25">
      <c r="A26" s="112"/>
      <c r="B26" s="113"/>
      <c r="C26" s="113"/>
      <c r="D26" s="113"/>
      <c r="E26" s="113"/>
      <c r="F26" s="113"/>
      <c r="G26" s="114"/>
    </row>
    <row r="27" spans="1:7" ht="5.25" customHeight="1" x14ac:dyDescent="0.25">
      <c r="A27" s="126"/>
      <c r="B27" s="126"/>
      <c r="C27" s="126"/>
      <c r="D27" s="126"/>
      <c r="E27" s="126"/>
      <c r="F27" s="126"/>
      <c r="G27" s="126"/>
    </row>
    <row r="28" spans="1:7" ht="12.75" customHeight="1" x14ac:dyDescent="0.25">
      <c r="A28" s="31" t="s">
        <v>78</v>
      </c>
      <c r="B28" s="32"/>
      <c r="C28" s="32"/>
      <c r="D28" s="73"/>
      <c r="E28" s="73"/>
      <c r="F28" s="73"/>
      <c r="G28" s="74"/>
    </row>
    <row r="29" spans="1:7" ht="5.25" customHeight="1" x14ac:dyDescent="0.25">
      <c r="A29" s="102"/>
      <c r="B29" s="103"/>
      <c r="C29" s="103"/>
      <c r="D29" s="103"/>
      <c r="E29" s="103"/>
      <c r="F29" s="103"/>
      <c r="G29" s="104"/>
    </row>
    <row r="30" spans="1:7" ht="12.75" customHeight="1" x14ac:dyDescent="0.25">
      <c r="A30" s="123" t="s">
        <v>80</v>
      </c>
      <c r="B30" s="124"/>
      <c r="C30" s="124"/>
      <c r="D30" s="78"/>
      <c r="E30" s="124" t="s">
        <v>81</v>
      </c>
      <c r="F30" s="124"/>
      <c r="G30" s="125"/>
    </row>
    <row r="31" spans="1:7" ht="5.25" customHeight="1" x14ac:dyDescent="0.25">
      <c r="A31" s="89"/>
      <c r="B31" s="82"/>
      <c r="C31" s="82"/>
      <c r="D31" s="82"/>
      <c r="E31" s="82"/>
      <c r="F31" s="82"/>
      <c r="G31" s="90"/>
    </row>
    <row r="32" spans="1:7" ht="12.75" customHeight="1" x14ac:dyDescent="0.25">
      <c r="A32" s="38" t="s">
        <v>82</v>
      </c>
      <c r="B32" s="51"/>
      <c r="C32" s="39" t="s">
        <v>18</v>
      </c>
      <c r="D32" s="78"/>
      <c r="E32" s="40" t="s">
        <v>79</v>
      </c>
      <c r="F32" s="51"/>
      <c r="G32" s="41" t="s">
        <v>18</v>
      </c>
    </row>
    <row r="33" spans="1:14" s="79" customFormat="1" ht="5.25" customHeight="1" x14ac:dyDescent="0.25">
      <c r="A33" s="138"/>
      <c r="B33" s="139"/>
      <c r="C33" s="139"/>
      <c r="D33" s="139"/>
      <c r="E33" s="139"/>
      <c r="F33" s="139"/>
      <c r="G33" s="140"/>
    </row>
    <row r="34" spans="1:14" s="79" customFormat="1" ht="12.75" customHeight="1" x14ac:dyDescent="0.25">
      <c r="A34" s="153" t="s">
        <v>100</v>
      </c>
      <c r="B34" s="154"/>
      <c r="C34" s="154"/>
      <c r="D34" s="78"/>
      <c r="E34" s="124" t="s">
        <v>101</v>
      </c>
      <c r="F34" s="124"/>
      <c r="G34" s="125"/>
    </row>
    <row r="35" spans="1:14" s="79" customFormat="1" ht="5.25" customHeight="1" x14ac:dyDescent="0.25">
      <c r="A35" s="138"/>
      <c r="B35" s="139"/>
      <c r="C35" s="139"/>
      <c r="D35" s="139"/>
      <c r="E35" s="139"/>
      <c r="F35" s="139"/>
      <c r="G35" s="140"/>
    </row>
    <row r="36" spans="1:14" s="79" customFormat="1" ht="12.75" customHeight="1" x14ac:dyDescent="0.25">
      <c r="A36" s="38" t="s">
        <v>82</v>
      </c>
      <c r="B36" s="51"/>
      <c r="C36" s="39" t="s">
        <v>18</v>
      </c>
      <c r="D36" s="78"/>
      <c r="E36" s="40" t="s">
        <v>79</v>
      </c>
      <c r="F36" s="51"/>
      <c r="G36" s="41" t="s">
        <v>18</v>
      </c>
    </row>
    <row r="37" spans="1:14" ht="5.25" customHeight="1" x14ac:dyDescent="0.25">
      <c r="A37" s="98"/>
      <c r="B37" s="99"/>
      <c r="C37" s="99"/>
      <c r="D37" s="99"/>
      <c r="E37" s="99"/>
      <c r="F37" s="99"/>
      <c r="G37" s="100"/>
    </row>
    <row r="38" spans="1:14" ht="5.25" customHeight="1" x14ac:dyDescent="0.25">
      <c r="A38" s="97"/>
      <c r="B38" s="97"/>
      <c r="C38" s="97"/>
      <c r="D38" s="97"/>
      <c r="E38" s="97"/>
      <c r="F38" s="97"/>
      <c r="G38" s="97"/>
    </row>
    <row r="39" spans="1:14" ht="15" customHeight="1" x14ac:dyDescent="0.25">
      <c r="A39" s="31" t="s">
        <v>83</v>
      </c>
      <c r="B39" s="32"/>
      <c r="C39" s="32"/>
      <c r="D39" s="73"/>
      <c r="E39" s="73"/>
      <c r="F39" s="73"/>
      <c r="G39" s="74"/>
    </row>
    <row r="40" spans="1:14" ht="5.25" customHeight="1" x14ac:dyDescent="0.25">
      <c r="A40" s="138"/>
      <c r="B40" s="139"/>
      <c r="C40" s="139"/>
      <c r="D40" s="139"/>
      <c r="E40" s="139"/>
      <c r="F40" s="139"/>
      <c r="G40" s="140"/>
    </row>
    <row r="41" spans="1:14" ht="12.75" customHeight="1" x14ac:dyDescent="0.25">
      <c r="A41" s="42" t="str">
        <f>IF((ROUND(F32,1))&gt;=(ROUND(B32,1)),"f ≥ fe","f &lt; fe")</f>
        <v>f ≥ fe</v>
      </c>
      <c r="B41" s="141" t="str">
        <f>IF((ROUND(F32,1))&gt;=(ROUND(B32,1)),"Schutzziel vollständiger Schutz erfüllt","Schutzziel volllständiger Schutz ist nicht erfüllt ")</f>
        <v>Schutzziel vollständiger Schutz erfüllt</v>
      </c>
      <c r="C41" s="141"/>
      <c r="D41" s="141"/>
      <c r="E41" s="141"/>
      <c r="F41" s="141"/>
      <c r="G41" s="142"/>
    </row>
    <row r="42" spans="1:14" s="79" customFormat="1" ht="5.25" customHeight="1" x14ac:dyDescent="0.25">
      <c r="A42" s="155"/>
      <c r="B42" s="156"/>
      <c r="C42" s="156"/>
      <c r="D42" s="156"/>
      <c r="E42" s="156"/>
      <c r="F42" s="156"/>
      <c r="G42" s="157"/>
    </row>
    <row r="43" spans="1:14" s="79" customFormat="1" ht="12.75" customHeight="1" x14ac:dyDescent="0.25">
      <c r="A43" s="42" t="str">
        <f>IF((ROUND(F36,1))&gt;=(ROUND(B36,1)),"f ≥ fe","f &lt; fe")</f>
        <v>f ≥ fe</v>
      </c>
      <c r="B43" s="141" t="str">
        <f>IF((ROUND(F36,1))&gt;=(ROUND(B36,1)),"Schutzziel begrenzter Schutz erfüllt","Schutzziel begrenzter Schutz ist nicht erfüllt ")</f>
        <v>Schutzziel begrenzter Schutz erfüllt</v>
      </c>
      <c r="C43" s="141"/>
      <c r="D43" s="141"/>
      <c r="E43" s="141"/>
      <c r="F43" s="141"/>
      <c r="G43" s="142"/>
    </row>
    <row r="44" spans="1:14" ht="5.25" customHeight="1" x14ac:dyDescent="0.25">
      <c r="A44" s="150"/>
      <c r="B44" s="151"/>
      <c r="C44" s="151"/>
      <c r="D44" s="151"/>
      <c r="E44" s="151"/>
      <c r="F44" s="151"/>
      <c r="G44" s="152"/>
    </row>
    <row r="45" spans="1:14" ht="5.25" customHeight="1" x14ac:dyDescent="0.25">
      <c r="A45" s="82"/>
      <c r="B45" s="82"/>
      <c r="C45" s="82"/>
      <c r="D45" s="82"/>
      <c r="E45" s="82"/>
      <c r="F45" s="82"/>
      <c r="G45" s="82"/>
    </row>
    <row r="46" spans="1:14" ht="15" customHeight="1" x14ac:dyDescent="0.25">
      <c r="A46" s="92" t="s">
        <v>8</v>
      </c>
      <c r="B46" s="93"/>
      <c r="C46" s="94"/>
      <c r="D46" s="82"/>
      <c r="E46" s="31" t="s">
        <v>9</v>
      </c>
      <c r="F46" s="14"/>
      <c r="G46" s="15"/>
    </row>
    <row r="47" spans="1:14" ht="5.25" customHeight="1" x14ac:dyDescent="0.25">
      <c r="A47" s="102"/>
      <c r="B47" s="103"/>
      <c r="C47" s="104"/>
      <c r="D47" s="82"/>
      <c r="E47" s="89"/>
      <c r="F47" s="82"/>
      <c r="G47" s="90"/>
      <c r="H47" s="68"/>
      <c r="I47" s="68"/>
      <c r="J47" s="68"/>
      <c r="K47" s="68"/>
      <c r="L47" s="68"/>
      <c r="M47" s="68"/>
      <c r="N47" s="68"/>
    </row>
    <row r="48" spans="1:14" ht="15" customHeight="1" x14ac:dyDescent="0.25">
      <c r="A48" s="13" t="s">
        <v>10</v>
      </c>
      <c r="B48" s="143"/>
      <c r="C48" s="144"/>
      <c r="D48" s="82"/>
      <c r="E48" s="16" t="s">
        <v>12</v>
      </c>
      <c r="F48" s="43" t="s">
        <v>13</v>
      </c>
      <c r="G48" s="6"/>
      <c r="H48" s="69"/>
      <c r="I48" s="70"/>
      <c r="J48" s="68"/>
      <c r="K48" s="71"/>
      <c r="L48" s="69"/>
      <c r="M48" s="68"/>
      <c r="N48" s="70"/>
    </row>
    <row r="49" spans="1:7" ht="5.25" customHeight="1" x14ac:dyDescent="0.25">
      <c r="A49" s="89"/>
      <c r="B49" s="82"/>
      <c r="C49" s="90"/>
      <c r="D49" s="82"/>
      <c r="E49" s="102"/>
      <c r="F49" s="103"/>
      <c r="G49" s="104"/>
    </row>
    <row r="50" spans="1:7" ht="13.5" customHeight="1" x14ac:dyDescent="0.25">
      <c r="A50" s="13" t="s">
        <v>14</v>
      </c>
      <c r="B50" s="145"/>
      <c r="C50" s="146"/>
      <c r="D50" s="82"/>
      <c r="E50" s="55" t="s">
        <v>15</v>
      </c>
      <c r="F50" s="9"/>
      <c r="G50" s="57" t="s">
        <v>16</v>
      </c>
    </row>
    <row r="51" spans="1:7" ht="13.5" customHeight="1" x14ac:dyDescent="0.25">
      <c r="A51" s="55" t="s">
        <v>17</v>
      </c>
      <c r="B51" s="7"/>
      <c r="C51" s="44" t="s">
        <v>18</v>
      </c>
      <c r="D51" s="82"/>
      <c r="E51" s="55"/>
      <c r="F51" s="45"/>
      <c r="G51" s="57"/>
    </row>
    <row r="52" spans="1:7" ht="13.5" customHeight="1" x14ac:dyDescent="0.25">
      <c r="A52" s="55" t="s">
        <v>19</v>
      </c>
      <c r="B52" s="8"/>
      <c r="C52" s="46" t="s">
        <v>18</v>
      </c>
      <c r="D52" s="82"/>
      <c r="E52" s="13" t="s">
        <v>20</v>
      </c>
      <c r="F52" s="47"/>
      <c r="G52" s="46"/>
    </row>
    <row r="53" spans="1:7" ht="13.5" customHeight="1" x14ac:dyDescent="0.25">
      <c r="A53" s="55" t="s">
        <v>21</v>
      </c>
      <c r="B53" s="8"/>
      <c r="C53" s="46" t="s">
        <v>18</v>
      </c>
      <c r="D53" s="82"/>
      <c r="E53" s="48" t="s">
        <v>74</v>
      </c>
      <c r="F53" s="33"/>
      <c r="G53" s="49" t="s">
        <v>75</v>
      </c>
    </row>
    <row r="54" spans="1:7" ht="13.5" customHeight="1" x14ac:dyDescent="0.25">
      <c r="A54" s="55" t="s">
        <v>22</v>
      </c>
      <c r="B54" s="9"/>
      <c r="C54" s="34" t="s">
        <v>18</v>
      </c>
      <c r="D54" s="82"/>
      <c r="E54" s="48" t="s">
        <v>76</v>
      </c>
      <c r="F54" s="33"/>
      <c r="G54" s="49" t="s">
        <v>75</v>
      </c>
    </row>
    <row r="55" spans="1:7" ht="13.5" customHeight="1" x14ac:dyDescent="0.25">
      <c r="A55" s="55" t="s">
        <v>23</v>
      </c>
      <c r="B55" s="10"/>
      <c r="C55" s="46" t="s">
        <v>24</v>
      </c>
      <c r="D55" s="82"/>
      <c r="E55" s="48" t="s">
        <v>77</v>
      </c>
      <c r="F55" s="33"/>
      <c r="G55" s="49" t="s">
        <v>75</v>
      </c>
    </row>
    <row r="56" spans="1:7" ht="5.25" customHeight="1" x14ac:dyDescent="0.25">
      <c r="A56" s="147"/>
      <c r="B56" s="148"/>
      <c r="C56" s="149"/>
      <c r="D56" s="82"/>
      <c r="E56" s="119"/>
      <c r="F56" s="120"/>
      <c r="G56" s="121"/>
    </row>
    <row r="57" spans="1:7" ht="5.25" customHeight="1" x14ac:dyDescent="0.25">
      <c r="A57" s="82"/>
      <c r="B57" s="82"/>
      <c r="C57" s="82"/>
      <c r="D57" s="82"/>
      <c r="E57" s="82"/>
      <c r="F57" s="82"/>
      <c r="G57" s="82"/>
    </row>
    <row r="58" spans="1:7" ht="13.5" customHeight="1" x14ac:dyDescent="0.25">
      <c r="A58" s="92" t="s">
        <v>68</v>
      </c>
      <c r="B58" s="93"/>
      <c r="C58" s="93"/>
      <c r="D58" s="93"/>
      <c r="E58" s="93"/>
      <c r="F58" s="93"/>
      <c r="G58" s="94"/>
    </row>
    <row r="59" spans="1:7" ht="5.25" customHeight="1" x14ac:dyDescent="0.25">
      <c r="A59" s="89"/>
      <c r="B59" s="82"/>
      <c r="C59" s="82"/>
      <c r="D59" s="82"/>
      <c r="E59" s="82"/>
      <c r="F59" s="82"/>
      <c r="G59" s="90"/>
    </row>
    <row r="60" spans="1:7" ht="13.5" customHeight="1" x14ac:dyDescent="0.25">
      <c r="A60" s="116"/>
      <c r="B60" s="117"/>
      <c r="C60" s="117"/>
      <c r="D60" s="117"/>
      <c r="E60" s="117"/>
      <c r="F60" s="117"/>
      <c r="G60" s="118"/>
    </row>
    <row r="61" spans="1:7" ht="13.5" customHeight="1" x14ac:dyDescent="0.25">
      <c r="A61" s="116"/>
      <c r="B61" s="117"/>
      <c r="C61" s="117"/>
      <c r="D61" s="117"/>
      <c r="E61" s="117"/>
      <c r="F61" s="117"/>
      <c r="G61" s="118"/>
    </row>
    <row r="62" spans="1:7" ht="13.5" customHeight="1" x14ac:dyDescent="0.25">
      <c r="A62" s="116"/>
      <c r="B62" s="117"/>
      <c r="C62" s="117"/>
      <c r="D62" s="117"/>
      <c r="E62" s="117"/>
      <c r="F62" s="117"/>
      <c r="G62" s="118"/>
    </row>
    <row r="63" spans="1:7" ht="13.5" customHeight="1" x14ac:dyDescent="0.25">
      <c r="A63" s="116"/>
      <c r="B63" s="117"/>
      <c r="C63" s="117"/>
      <c r="D63" s="117"/>
      <c r="E63" s="117"/>
      <c r="F63" s="117"/>
      <c r="G63" s="118"/>
    </row>
    <row r="64" spans="1:7" ht="13.5" customHeight="1" x14ac:dyDescent="0.25">
      <c r="A64" s="116"/>
      <c r="B64" s="117"/>
      <c r="C64" s="117"/>
      <c r="D64" s="117"/>
      <c r="E64" s="117"/>
      <c r="F64" s="117"/>
      <c r="G64" s="118"/>
    </row>
    <row r="65" spans="1:7" ht="5.25" customHeight="1" x14ac:dyDescent="0.25">
      <c r="A65" s="119"/>
      <c r="B65" s="120"/>
      <c r="C65" s="120"/>
      <c r="D65" s="120"/>
      <c r="E65" s="120"/>
      <c r="F65" s="120"/>
      <c r="G65" s="121"/>
    </row>
    <row r="66" spans="1:7" ht="5.25" customHeight="1" x14ac:dyDescent="0.25">
      <c r="A66" s="122"/>
      <c r="B66" s="122"/>
      <c r="C66" s="122"/>
      <c r="D66" s="122"/>
      <c r="E66" s="122"/>
      <c r="F66" s="122"/>
      <c r="G66" s="122"/>
    </row>
    <row r="67" spans="1:7" ht="12.75" customHeight="1" x14ac:dyDescent="0.25">
      <c r="A67" s="92" t="s">
        <v>57</v>
      </c>
      <c r="B67" s="93"/>
      <c r="C67" s="94"/>
      <c r="D67" s="91"/>
      <c r="E67" s="92" t="s">
        <v>56</v>
      </c>
      <c r="F67" s="93"/>
      <c r="G67" s="94"/>
    </row>
    <row r="68" spans="1:7" ht="5.25" customHeight="1" x14ac:dyDescent="0.25">
      <c r="A68" s="89"/>
      <c r="B68" s="82"/>
      <c r="C68" s="90"/>
      <c r="D68" s="91"/>
      <c r="E68" s="89"/>
      <c r="F68" s="82"/>
      <c r="G68" s="90"/>
    </row>
    <row r="69" spans="1:7" ht="14.1" customHeight="1" x14ac:dyDescent="0.25">
      <c r="A69" s="13" t="s">
        <v>58</v>
      </c>
      <c r="B69" s="83"/>
      <c r="C69" s="84"/>
      <c r="D69" s="91"/>
      <c r="E69" s="13" t="s">
        <v>58</v>
      </c>
      <c r="F69" s="83"/>
      <c r="G69" s="84"/>
    </row>
    <row r="70" spans="1:7" ht="14.1" customHeight="1" x14ac:dyDescent="0.25">
      <c r="A70" s="13" t="s">
        <v>59</v>
      </c>
      <c r="B70" s="83"/>
      <c r="C70" s="84"/>
      <c r="D70" s="91"/>
      <c r="E70" s="13" t="s">
        <v>59</v>
      </c>
      <c r="F70" s="83"/>
      <c r="G70" s="84"/>
    </row>
    <row r="71" spans="1:7" ht="14.1" customHeight="1" x14ac:dyDescent="0.25">
      <c r="A71" s="13" t="s">
        <v>62</v>
      </c>
      <c r="B71" s="83"/>
      <c r="C71" s="84"/>
      <c r="D71" s="91"/>
      <c r="E71" s="13" t="s">
        <v>62</v>
      </c>
      <c r="F71" s="83"/>
      <c r="G71" s="84"/>
    </row>
    <row r="72" spans="1:7" ht="14.1" customHeight="1" x14ac:dyDescent="0.25">
      <c r="A72" s="13" t="s">
        <v>63</v>
      </c>
      <c r="B72" s="83"/>
      <c r="C72" s="84"/>
      <c r="D72" s="91"/>
      <c r="E72" s="13" t="s">
        <v>63</v>
      </c>
      <c r="F72" s="83"/>
      <c r="G72" s="84"/>
    </row>
    <row r="73" spans="1:7" ht="13.9" customHeight="1" x14ac:dyDescent="0.25">
      <c r="A73" s="13" t="s">
        <v>64</v>
      </c>
      <c r="B73" s="87"/>
      <c r="C73" s="88"/>
      <c r="D73" s="91"/>
      <c r="E73" s="13" t="s">
        <v>64</v>
      </c>
      <c r="F73" s="87"/>
      <c r="G73" s="88"/>
    </row>
    <row r="74" spans="1:7" ht="14.45" customHeight="1" x14ac:dyDescent="0.25">
      <c r="A74" s="61" t="s">
        <v>65</v>
      </c>
      <c r="B74" s="85"/>
      <c r="C74" s="86"/>
      <c r="D74" s="79"/>
      <c r="E74" s="61" t="s">
        <v>65</v>
      </c>
      <c r="F74" s="85"/>
      <c r="G74" s="86"/>
    </row>
    <row r="75" spans="1:7" x14ac:dyDescent="0.25">
      <c r="B75" s="54"/>
      <c r="C75" s="54"/>
      <c r="F75" s="54"/>
      <c r="G75" s="54"/>
    </row>
    <row r="76" spans="1:7" x14ac:dyDescent="0.25">
      <c r="B76" s="54"/>
      <c r="C76" s="54"/>
      <c r="F76" s="54"/>
      <c r="G76" s="54"/>
    </row>
    <row r="77" spans="1:7" x14ac:dyDescent="0.25">
      <c r="B77" s="54"/>
      <c r="C77" s="54"/>
      <c r="F77" s="54"/>
      <c r="G77" s="54"/>
    </row>
    <row r="78" spans="1:7" x14ac:dyDescent="0.25">
      <c r="B78" s="54"/>
      <c r="C78" s="54"/>
      <c r="F78" s="54"/>
      <c r="G78" s="54"/>
    </row>
    <row r="79" spans="1:7" x14ac:dyDescent="0.25">
      <c r="B79" s="54"/>
      <c r="C79" s="54"/>
      <c r="F79" s="54"/>
      <c r="G79" s="54"/>
    </row>
  </sheetData>
  <sheetProtection algorithmName="SHA-512" hashValue="EpmBA67n3qbYqI4il7vyHexT+JArNQCRLeLZztYYbsraPCNQg6iR2W5259bFIcejp/Jiu9yVxIIGTpndiurMbw==" saltValue="L2qKQ3u+Sq5vUHjxU9stlg==" spinCount="100000" sheet="1" scenarios="1"/>
  <protectedRanges>
    <protectedRange sqref="C26" name="Eingabe"/>
  </protectedRanges>
  <customSheetViews>
    <customSheetView guid="{7F038D54-48CF-4B27-8C8C-69DE130754A5}" showPageBreaks="1" view="pageLayout" topLeftCell="A25">
      <selection activeCell="H23" sqref="H23"/>
      <pageMargins left="0.70866141732283472" right="0.70866141732283472" top="0.43307086614173229" bottom="0.15748031496062992" header="0.31496062992125984" footer="0.31496062992125984"/>
      <pageSetup paperSize="9" orientation="portrait" cellComments="atEnd" r:id="rId1"/>
    </customSheetView>
  </customSheetViews>
  <mergeCells count="67">
    <mergeCell ref="E34:G34"/>
    <mergeCell ref="B43:G43"/>
    <mergeCell ref="A35:G35"/>
    <mergeCell ref="A42:G42"/>
    <mergeCell ref="A33:G33"/>
    <mergeCell ref="A45:G45"/>
    <mergeCell ref="B41:G41"/>
    <mergeCell ref="A40:G40"/>
    <mergeCell ref="D46:D56"/>
    <mergeCell ref="A47:C47"/>
    <mergeCell ref="E47:G47"/>
    <mergeCell ref="A49:C49"/>
    <mergeCell ref="E49:G49"/>
    <mergeCell ref="B48:C48"/>
    <mergeCell ref="B50:C50"/>
    <mergeCell ref="A56:C56"/>
    <mergeCell ref="E56:G56"/>
    <mergeCell ref="A44:G44"/>
    <mergeCell ref="A46:C46"/>
    <mergeCell ref="A34:C34"/>
    <mergeCell ref="A30:C30"/>
    <mergeCell ref="E30:G30"/>
    <mergeCell ref="A27:G27"/>
    <mergeCell ref="A26:G26"/>
    <mergeCell ref="B5:C5"/>
    <mergeCell ref="A8:G20"/>
    <mergeCell ref="B21:G21"/>
    <mergeCell ref="F5:G5"/>
    <mergeCell ref="F70:G70"/>
    <mergeCell ref="F69:G69"/>
    <mergeCell ref="A59:G59"/>
    <mergeCell ref="A60:G64"/>
    <mergeCell ref="A65:G65"/>
    <mergeCell ref="A66:G66"/>
    <mergeCell ref="B69:C69"/>
    <mergeCell ref="F1:G1"/>
    <mergeCell ref="A38:G38"/>
    <mergeCell ref="A37:G37"/>
    <mergeCell ref="A31:G31"/>
    <mergeCell ref="A24:G24"/>
    <mergeCell ref="B23:G23"/>
    <mergeCell ref="A29:G29"/>
    <mergeCell ref="A2:G2"/>
    <mergeCell ref="B3:C3"/>
    <mergeCell ref="F3:G4"/>
    <mergeCell ref="E3:E4"/>
    <mergeCell ref="B4:C4"/>
    <mergeCell ref="A6:G6"/>
    <mergeCell ref="A7:G7"/>
    <mergeCell ref="D3:D5"/>
    <mergeCell ref="A22:G22"/>
    <mergeCell ref="A57:G57"/>
    <mergeCell ref="B72:C72"/>
    <mergeCell ref="B74:C74"/>
    <mergeCell ref="B73:C73"/>
    <mergeCell ref="F74:G74"/>
    <mergeCell ref="F73:G73"/>
    <mergeCell ref="F72:G72"/>
    <mergeCell ref="A68:C68"/>
    <mergeCell ref="E68:G68"/>
    <mergeCell ref="D67:D73"/>
    <mergeCell ref="A67:C67"/>
    <mergeCell ref="A58:G58"/>
    <mergeCell ref="E67:G67"/>
    <mergeCell ref="B70:C70"/>
    <mergeCell ref="B71:C71"/>
    <mergeCell ref="F71:G71"/>
  </mergeCells>
  <pageMargins left="0.70866141732283472" right="0.70866141732283472" top="0.43307086614173229" bottom="0.15748031496062992" header="0.31496062992125984" footer="0.31496062992125984"/>
  <pageSetup paperSize="9" orientation="portrait" cellComments="atEnd"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Dropdownlisten!$A$2:$A$6</xm:f>
          </x14:formula1>
          <xm:sqref>B48:C48</xm:sqref>
        </x14:dataValidation>
        <x14:dataValidation type="list" allowBlank="1" showInputMessage="1" showErrorMessage="1">
          <x14:formula1>
            <xm:f>Dropdownlisten!$E$2:$E$7</xm:f>
          </x14:formula1>
          <xm:sqref>B25 F25</xm:sqref>
        </x14:dataValidation>
        <x14:dataValidation type="list" allowBlank="1" showInputMessage="1" showErrorMessage="1">
          <x14:formula1>
            <xm:f>Dropdownlisten!$F$2:$F$5</xm:f>
          </x14:formula1>
          <xm:sqref>B50:C50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view="pageLayout" topLeftCell="A10" zoomScale="145" zoomScaleNormal="100" zoomScalePageLayoutView="145" workbookViewId="0">
      <selection activeCell="A9" sqref="A9:G9"/>
    </sheetView>
  </sheetViews>
  <sheetFormatPr baseColWidth="10" defaultColWidth="12.5703125" defaultRowHeight="14.25" x14ac:dyDescent="0.2"/>
  <cols>
    <col min="1" max="1" width="35" style="62" customWidth="1"/>
    <col min="2" max="2" width="6.42578125" style="62" bestFit="1" customWidth="1"/>
    <col min="3" max="3" width="4.5703125" style="62" customWidth="1"/>
    <col min="4" max="4" width="3.85546875" style="62" customWidth="1"/>
    <col min="5" max="5" width="7.140625" style="62" customWidth="1"/>
    <col min="6" max="6" width="8.42578125" style="58" customWidth="1"/>
    <col min="7" max="7" width="3.85546875" style="62" customWidth="1"/>
    <col min="8" max="8" width="8.7109375" style="62" customWidth="1"/>
    <col min="9" max="16384" width="12.5703125" style="62"/>
  </cols>
  <sheetData>
    <row r="1" spans="1:10" ht="20.25" x14ac:dyDescent="0.2">
      <c r="A1" s="158" t="s">
        <v>99</v>
      </c>
      <c r="B1" s="159"/>
      <c r="C1" s="159"/>
      <c r="D1" s="159"/>
      <c r="E1" s="159"/>
      <c r="F1" s="159"/>
      <c r="G1" s="159"/>
      <c r="H1" s="159"/>
      <c r="I1" s="160"/>
    </row>
    <row r="2" spans="1:10" ht="4.9000000000000004" customHeight="1" x14ac:dyDescent="0.2"/>
    <row r="3" spans="1:10" x14ac:dyDescent="0.2">
      <c r="A3" s="92" t="s">
        <v>89</v>
      </c>
      <c r="B3" s="93"/>
      <c r="C3" s="93"/>
      <c r="D3" s="93"/>
      <c r="E3" s="93"/>
      <c r="F3" s="93"/>
      <c r="G3" s="93"/>
      <c r="H3" s="93"/>
      <c r="I3" s="94"/>
    </row>
    <row r="4" spans="1:10" x14ac:dyDescent="0.2">
      <c r="A4" s="13" t="s">
        <v>29</v>
      </c>
      <c r="B4" s="170" t="s">
        <v>97</v>
      </c>
      <c r="C4" s="170"/>
      <c r="D4" s="170"/>
      <c r="E4" s="82"/>
      <c r="F4" s="82"/>
      <c r="G4" s="82"/>
      <c r="H4" s="82"/>
      <c r="I4" s="90"/>
    </row>
    <row r="5" spans="1:10" ht="14.25" customHeight="1" x14ac:dyDescent="0.2">
      <c r="A5" s="18" t="s">
        <v>30</v>
      </c>
      <c r="B5" s="19" t="s">
        <v>31</v>
      </c>
      <c r="C5" s="30">
        <v>0</v>
      </c>
      <c r="D5" s="56" t="s">
        <v>18</v>
      </c>
      <c r="E5" s="171"/>
      <c r="F5" s="171"/>
      <c r="G5" s="171"/>
      <c r="H5" s="172" t="s">
        <v>91</v>
      </c>
      <c r="I5" s="173"/>
    </row>
    <row r="6" spans="1:10" x14ac:dyDescent="0.2">
      <c r="A6" s="18" t="s">
        <v>32</v>
      </c>
      <c r="B6" s="19" t="s">
        <v>33</v>
      </c>
      <c r="C6" s="30">
        <v>0</v>
      </c>
      <c r="D6" s="56" t="s">
        <v>18</v>
      </c>
      <c r="E6" s="171"/>
      <c r="F6" s="171"/>
      <c r="G6" s="171"/>
      <c r="H6" s="174"/>
      <c r="I6" s="173"/>
    </row>
    <row r="7" spans="1:10" ht="14.1" customHeight="1" x14ac:dyDescent="0.2">
      <c r="A7" s="18" t="s">
        <v>34</v>
      </c>
      <c r="B7" s="19" t="s">
        <v>35</v>
      </c>
      <c r="C7" s="81">
        <v>0</v>
      </c>
      <c r="D7" s="56" t="s">
        <v>36</v>
      </c>
      <c r="E7" s="171"/>
      <c r="F7" s="171"/>
      <c r="G7" s="171"/>
      <c r="H7" s="174"/>
      <c r="I7" s="173"/>
    </row>
    <row r="8" spans="1:10" x14ac:dyDescent="0.2">
      <c r="A8" s="18" t="s">
        <v>61</v>
      </c>
      <c r="B8" s="19" t="s">
        <v>37</v>
      </c>
      <c r="C8" s="30">
        <v>0</v>
      </c>
      <c r="D8" s="56" t="s">
        <v>18</v>
      </c>
      <c r="E8" s="171"/>
      <c r="F8" s="171"/>
      <c r="G8" s="171"/>
      <c r="H8" s="174"/>
      <c r="I8" s="173"/>
    </row>
    <row r="9" spans="1:10" ht="14.25" customHeight="1" x14ac:dyDescent="0.2">
      <c r="A9" s="105"/>
      <c r="B9" s="106"/>
      <c r="C9" s="106"/>
      <c r="D9" s="106"/>
      <c r="E9" s="106"/>
      <c r="F9" s="106"/>
      <c r="G9" s="106"/>
      <c r="H9" s="174"/>
      <c r="I9" s="173"/>
    </row>
    <row r="10" spans="1:10" x14ac:dyDescent="0.2">
      <c r="A10" s="177" t="s">
        <v>69</v>
      </c>
      <c r="B10" s="178"/>
      <c r="C10" s="178"/>
      <c r="D10" s="178"/>
      <c r="E10" s="178"/>
      <c r="F10" s="178"/>
      <c r="G10" s="178"/>
      <c r="H10" s="174"/>
      <c r="I10" s="173"/>
    </row>
    <row r="11" spans="1:10" ht="14.25" customHeight="1" x14ac:dyDescent="0.2">
      <c r="A11" s="22" t="s">
        <v>38</v>
      </c>
      <c r="B11" s="179" t="s">
        <v>70</v>
      </c>
      <c r="C11" s="179"/>
      <c r="D11" s="179"/>
      <c r="E11" s="23" t="s">
        <v>71</v>
      </c>
      <c r="F11" s="24">
        <f>IF(ROUND(SQRT((0.06+0.06*$C$5)^2+$C$6^2),1)&lt;0.3,0.3,IF(ROUND(SQRT((0.06+0.06*$C$5)^2+$C$6^2),1)&gt;1.5,1.5,ROUND(SQRT((0.06+0.06*$C$5)^2+$C$6^2),1)))</f>
        <v>0.3</v>
      </c>
      <c r="G11" s="25" t="s">
        <v>18</v>
      </c>
      <c r="H11" s="174"/>
      <c r="I11" s="173"/>
      <c r="J11" s="21"/>
    </row>
    <row r="12" spans="1:10" ht="24" customHeight="1" x14ac:dyDescent="0.2">
      <c r="A12" s="22" t="s">
        <v>39</v>
      </c>
      <c r="B12" s="179" t="s">
        <v>72</v>
      </c>
      <c r="C12" s="179"/>
      <c r="D12" s="179"/>
      <c r="E12" s="23" t="s">
        <v>71</v>
      </c>
      <c r="F12" s="24">
        <f>IF(ROUND(SQRT((0.06+0.06*$C$5)^2+$C$6^2+($C$7^2/(2*9.81))^2),1)&lt;0.3,0.3,IF(ROUND(SQRT((0.06+0.06*$C$5)^2+$C$6^2+($C$7^2/(2*9.81))^2),1)&gt;1.5,1.5,ROUND(SQRT((0.06+0.06*$C$5)^2+$C$6^2+($C$7^2/(2*9.81))^2),1)))</f>
        <v>0.3</v>
      </c>
      <c r="G12" s="25" t="s">
        <v>18</v>
      </c>
      <c r="H12" s="174"/>
      <c r="I12" s="173"/>
      <c r="J12" s="21"/>
    </row>
    <row r="13" spans="1:10" ht="14.25" customHeight="1" x14ac:dyDescent="0.2">
      <c r="A13" s="26" t="s">
        <v>40</v>
      </c>
      <c r="B13" s="180" t="s">
        <v>73</v>
      </c>
      <c r="C13" s="180"/>
      <c r="D13" s="180"/>
      <c r="E13" s="27" t="s">
        <v>71</v>
      </c>
      <c r="F13" s="28">
        <f>IF(ROUND(SQRT((0.06+0.06*$C$5)^2+$C$6^2+($C$7^2/(2*9.81))^2+$C$8^2),1)&lt;0.3,0.3,IF(ROUND(SQRT((0.06+0.06*$C$5)^2+$C$6^2+($C$7^2/(2*9.81))^2+$C$8^2),1)&gt;1.5,1.5,ROUND(SQRT((0.06+0.06*$C$5)^2+$C$6^2+($C$7^2/(2*9.81))^2+$C$8^2),1)))</f>
        <v>0.3</v>
      </c>
      <c r="G13" s="29" t="s">
        <v>18</v>
      </c>
      <c r="H13" s="175"/>
      <c r="I13" s="176"/>
      <c r="J13" s="21"/>
    </row>
    <row r="14" spans="1:10" ht="5.85" customHeight="1" x14ac:dyDescent="0.2">
      <c r="A14" s="82"/>
      <c r="B14" s="82"/>
      <c r="C14" s="82"/>
      <c r="D14" s="82"/>
      <c r="E14" s="82"/>
      <c r="F14" s="82"/>
      <c r="G14" s="82"/>
      <c r="H14" s="191"/>
      <c r="I14" s="191"/>
    </row>
    <row r="15" spans="1:10" ht="14.25" customHeight="1" x14ac:dyDescent="0.2">
      <c r="A15" s="92" t="s">
        <v>90</v>
      </c>
      <c r="B15" s="93"/>
      <c r="C15" s="93"/>
      <c r="D15" s="93"/>
      <c r="E15" s="93"/>
      <c r="F15" s="93"/>
      <c r="G15" s="93"/>
      <c r="H15" s="93"/>
      <c r="I15" s="94"/>
    </row>
    <row r="16" spans="1:10" x14ac:dyDescent="0.2">
      <c r="A16" s="13" t="s">
        <v>29</v>
      </c>
      <c r="B16" s="170" t="s">
        <v>98</v>
      </c>
      <c r="C16" s="170"/>
      <c r="D16" s="170"/>
      <c r="E16" s="82"/>
      <c r="F16" s="82"/>
      <c r="G16" s="82"/>
      <c r="H16" s="82"/>
      <c r="I16" s="90"/>
    </row>
    <row r="17" spans="1:10" ht="14.25" customHeight="1" x14ac:dyDescent="0.2">
      <c r="A17" s="18" t="s">
        <v>30</v>
      </c>
      <c r="B17" s="19" t="s">
        <v>31</v>
      </c>
      <c r="C17" s="30"/>
      <c r="D17" s="56" t="s">
        <v>18</v>
      </c>
      <c r="E17" s="171"/>
      <c r="F17" s="171"/>
      <c r="G17" s="171"/>
      <c r="H17" s="172" t="s">
        <v>88</v>
      </c>
      <c r="I17" s="173"/>
    </row>
    <row r="18" spans="1:10" x14ac:dyDescent="0.2">
      <c r="A18" s="18" t="s">
        <v>32</v>
      </c>
      <c r="B18" s="19" t="s">
        <v>103</v>
      </c>
      <c r="C18" s="30">
        <v>0</v>
      </c>
      <c r="D18" s="56" t="s">
        <v>18</v>
      </c>
      <c r="E18" s="171"/>
      <c r="F18" s="171"/>
      <c r="G18" s="171"/>
      <c r="H18" s="174"/>
      <c r="I18" s="173"/>
    </row>
    <row r="19" spans="1:10" ht="14.1" customHeight="1" x14ac:dyDescent="0.2">
      <c r="A19" s="18" t="s">
        <v>34</v>
      </c>
      <c r="B19" s="19" t="s">
        <v>35</v>
      </c>
      <c r="C19" s="81">
        <v>0</v>
      </c>
      <c r="D19" s="56" t="s">
        <v>36</v>
      </c>
      <c r="E19" s="171"/>
      <c r="F19" s="171"/>
      <c r="G19" s="171"/>
      <c r="H19" s="174"/>
      <c r="I19" s="173"/>
    </row>
    <row r="20" spans="1:10" x14ac:dyDescent="0.2">
      <c r="A20" s="18" t="s">
        <v>61</v>
      </c>
      <c r="B20" s="19" t="s">
        <v>37</v>
      </c>
      <c r="C20" s="30">
        <v>0</v>
      </c>
      <c r="D20" s="56" t="s">
        <v>18</v>
      </c>
      <c r="E20" s="171"/>
      <c r="F20" s="171"/>
      <c r="G20" s="171"/>
      <c r="H20" s="174"/>
      <c r="I20" s="173"/>
    </row>
    <row r="21" spans="1:10" ht="14.25" customHeight="1" x14ac:dyDescent="0.2">
      <c r="A21" s="105"/>
      <c r="B21" s="106"/>
      <c r="C21" s="106"/>
      <c r="D21" s="106"/>
      <c r="E21" s="106"/>
      <c r="F21" s="106"/>
      <c r="G21" s="106"/>
      <c r="H21" s="174"/>
      <c r="I21" s="173"/>
    </row>
    <row r="22" spans="1:10" x14ac:dyDescent="0.2">
      <c r="A22" s="177" t="s">
        <v>69</v>
      </c>
      <c r="B22" s="178"/>
      <c r="C22" s="178"/>
      <c r="D22" s="178"/>
      <c r="E22" s="178"/>
      <c r="F22" s="178"/>
      <c r="G22" s="178"/>
      <c r="H22" s="174"/>
      <c r="I22" s="173"/>
    </row>
    <row r="23" spans="1:10" ht="24" customHeight="1" x14ac:dyDescent="0.2">
      <c r="A23" s="22" t="s">
        <v>39</v>
      </c>
      <c r="B23" s="179" t="s">
        <v>72</v>
      </c>
      <c r="C23" s="179"/>
      <c r="D23" s="179"/>
      <c r="E23" s="23" t="s">
        <v>71</v>
      </c>
      <c r="F23" s="24">
        <f>IF(ROUND(SQRT((0.06+0.06*$C$17)^2+$C$18^2+($C$19^2/(2*9.81))^2),1)&lt;0.3,0.3,IF(ROUND(SQRT((0.06+0.06*$C$17)^2+$C$18^2+($C$19^2/(2*9.81))^2),1)&gt;1.5,1.5,ROUND(SQRT((0.06+0.06*$C$17)^2+$C$18^2+($C$19^2/(2*9.81))^2),1)))</f>
        <v>0.3</v>
      </c>
      <c r="G23" s="25" t="s">
        <v>18</v>
      </c>
      <c r="H23" s="174"/>
      <c r="I23" s="173"/>
      <c r="J23" s="21"/>
    </row>
    <row r="24" spans="1:10" ht="14.25" customHeight="1" x14ac:dyDescent="0.2">
      <c r="A24" s="26" t="s">
        <v>40</v>
      </c>
      <c r="B24" s="180" t="s">
        <v>73</v>
      </c>
      <c r="C24" s="180"/>
      <c r="D24" s="180"/>
      <c r="E24" s="27" t="s">
        <v>71</v>
      </c>
      <c r="F24" s="28">
        <f>IF(ROUND(SQRT((0.06+0.06*$C$17)^2+$C$18^2+($C$19^2/(2*9.81))^2+$C$20^2),1)&lt;0.3,0.3,IF(ROUND(SQRT((0.06+0.06*$C$17)^2+$C$18^2+($C$19^2/(2*9.81))^2+$C$20^2),1)&gt;1.5,1.5,ROUND(SQRT((0.06+0.06*$C$17)^2+$C$18^2+($C$19^2/(2*9.81))^2+$C$20^2),1)))</f>
        <v>0.3</v>
      </c>
      <c r="G24" s="29" t="s">
        <v>18</v>
      </c>
      <c r="H24" s="175"/>
      <c r="I24" s="176"/>
      <c r="J24" s="21"/>
    </row>
    <row r="25" spans="1:10" ht="5.85" customHeight="1" x14ac:dyDescent="0.2">
      <c r="A25" s="52"/>
      <c r="B25" s="52"/>
      <c r="C25" s="52"/>
      <c r="D25" s="52"/>
      <c r="E25" s="52"/>
      <c r="F25" s="52"/>
      <c r="G25" s="52"/>
      <c r="H25" s="58"/>
      <c r="I25" s="58"/>
    </row>
    <row r="26" spans="1:10" ht="14.1" customHeight="1" x14ac:dyDescent="0.2">
      <c r="A26" s="181" t="s">
        <v>87</v>
      </c>
      <c r="B26" s="182"/>
      <c r="C26" s="182"/>
      <c r="D26" s="182"/>
      <c r="E26" s="182"/>
      <c r="F26" s="182"/>
      <c r="G26" s="182"/>
      <c r="H26" s="182"/>
      <c r="I26" s="183"/>
    </row>
    <row r="27" spans="1:10" x14ac:dyDescent="0.2">
      <c r="A27" s="123" t="s">
        <v>25</v>
      </c>
      <c r="B27" s="124"/>
      <c r="C27" s="124"/>
      <c r="D27" s="82"/>
      <c r="E27" s="187"/>
      <c r="F27" s="187"/>
      <c r="G27" s="187"/>
      <c r="H27" s="187"/>
      <c r="I27" s="188"/>
    </row>
    <row r="28" spans="1:10" ht="14.1" customHeight="1" x14ac:dyDescent="0.2">
      <c r="A28" s="18" t="s">
        <v>5</v>
      </c>
      <c r="B28" s="59">
        <v>0</v>
      </c>
      <c r="C28" s="20" t="s">
        <v>26</v>
      </c>
      <c r="D28" s="82"/>
      <c r="E28" s="192"/>
      <c r="F28" s="192"/>
      <c r="G28" s="192"/>
      <c r="H28" s="192"/>
      <c r="I28" s="193"/>
    </row>
    <row r="29" spans="1:10" ht="14.1" customHeight="1" x14ac:dyDescent="0.2">
      <c r="A29" s="18" t="s">
        <v>6</v>
      </c>
      <c r="B29" s="59">
        <v>0</v>
      </c>
      <c r="C29" s="20" t="s">
        <v>26</v>
      </c>
      <c r="D29" s="82"/>
      <c r="E29" s="192"/>
      <c r="F29" s="192"/>
      <c r="G29" s="192"/>
      <c r="H29" s="192"/>
      <c r="I29" s="193"/>
    </row>
    <row r="30" spans="1:10" ht="14.1" customHeight="1" x14ac:dyDescent="0.2">
      <c r="A30" s="18" t="s">
        <v>7</v>
      </c>
      <c r="B30" s="59">
        <v>0</v>
      </c>
      <c r="C30" s="20" t="s">
        <v>26</v>
      </c>
      <c r="D30" s="82"/>
      <c r="E30" s="192"/>
      <c r="F30" s="192"/>
      <c r="G30" s="192"/>
      <c r="H30" s="192"/>
      <c r="I30" s="193"/>
    </row>
    <row r="31" spans="1:10" ht="14.1" customHeight="1" x14ac:dyDescent="0.2">
      <c r="A31" s="18"/>
      <c r="B31" s="19"/>
      <c r="C31" s="20"/>
      <c r="D31" s="52"/>
      <c r="E31" s="63"/>
      <c r="F31" s="63"/>
      <c r="G31" s="63"/>
      <c r="H31" s="63"/>
      <c r="I31" s="64"/>
    </row>
    <row r="32" spans="1:10" x14ac:dyDescent="0.2">
      <c r="A32" s="123" t="s">
        <v>85</v>
      </c>
      <c r="B32" s="124"/>
      <c r="C32" s="124"/>
      <c r="D32" s="82"/>
      <c r="E32" s="187"/>
      <c r="F32" s="187"/>
      <c r="G32" s="187"/>
      <c r="H32" s="187"/>
      <c r="I32" s="188"/>
    </row>
    <row r="33" spans="1:9" ht="15" customHeight="1" x14ac:dyDescent="0.2">
      <c r="A33" s="18" t="s">
        <v>5</v>
      </c>
      <c r="B33" s="59">
        <v>0</v>
      </c>
      <c r="C33" s="20" t="s">
        <v>18</v>
      </c>
      <c r="D33" s="82"/>
      <c r="E33" s="192"/>
      <c r="F33" s="192"/>
      <c r="G33" s="192"/>
      <c r="H33" s="192"/>
      <c r="I33" s="193"/>
    </row>
    <row r="34" spans="1:9" ht="14.1" customHeight="1" x14ac:dyDescent="0.2">
      <c r="A34" s="18" t="s">
        <v>6</v>
      </c>
      <c r="B34" s="59">
        <v>0</v>
      </c>
      <c r="C34" s="20" t="s">
        <v>18</v>
      </c>
      <c r="D34" s="82"/>
      <c r="E34" s="192"/>
      <c r="F34" s="192"/>
      <c r="G34" s="192"/>
      <c r="H34" s="192"/>
      <c r="I34" s="193"/>
    </row>
    <row r="35" spans="1:9" ht="14.1" customHeight="1" x14ac:dyDescent="0.2">
      <c r="A35" s="65" t="s">
        <v>7</v>
      </c>
      <c r="B35" s="60">
        <v>0</v>
      </c>
      <c r="C35" s="50" t="s">
        <v>18</v>
      </c>
      <c r="D35" s="120"/>
      <c r="E35" s="194"/>
      <c r="F35" s="194"/>
      <c r="G35" s="194"/>
      <c r="H35" s="194"/>
      <c r="I35" s="195"/>
    </row>
    <row r="36" spans="1:9" ht="5.85" customHeight="1" x14ac:dyDescent="0.2">
      <c r="A36" s="191"/>
      <c r="B36" s="191"/>
      <c r="C36" s="191"/>
      <c r="D36" s="191"/>
      <c r="E36" s="191"/>
      <c r="F36" s="191"/>
      <c r="G36" s="191"/>
      <c r="H36" s="191"/>
      <c r="I36" s="191"/>
    </row>
    <row r="37" spans="1:9" ht="15.2" customHeight="1" x14ac:dyDescent="0.2">
      <c r="A37" s="53" t="s">
        <v>86</v>
      </c>
      <c r="B37" s="17"/>
      <c r="C37" s="189"/>
      <c r="D37" s="189"/>
      <c r="E37" s="189"/>
      <c r="F37" s="189"/>
      <c r="G37" s="189"/>
      <c r="H37" s="189"/>
      <c r="I37" s="190"/>
    </row>
    <row r="38" spans="1:9" ht="5.25" customHeight="1" x14ac:dyDescent="0.2">
      <c r="A38" s="184"/>
      <c r="B38" s="185"/>
      <c r="C38" s="185"/>
      <c r="D38" s="185"/>
      <c r="E38" s="185"/>
      <c r="F38" s="185"/>
      <c r="G38" s="185"/>
      <c r="H38" s="185"/>
      <c r="I38" s="186"/>
    </row>
    <row r="39" spans="1:9" ht="13.5" customHeight="1" x14ac:dyDescent="0.2">
      <c r="A39" s="161"/>
      <c r="B39" s="162"/>
      <c r="C39" s="162"/>
      <c r="D39" s="162"/>
      <c r="E39" s="162"/>
      <c r="F39" s="162"/>
      <c r="G39" s="162"/>
      <c r="H39" s="162"/>
      <c r="I39" s="163"/>
    </row>
    <row r="40" spans="1:9" ht="13.5" customHeight="1" x14ac:dyDescent="0.2">
      <c r="A40" s="164"/>
      <c r="B40" s="165"/>
      <c r="C40" s="165"/>
      <c r="D40" s="165"/>
      <c r="E40" s="165"/>
      <c r="F40" s="165"/>
      <c r="G40" s="165"/>
      <c r="H40" s="165"/>
      <c r="I40" s="166"/>
    </row>
    <row r="41" spans="1:9" ht="13.5" customHeight="1" x14ac:dyDescent="0.2">
      <c r="A41" s="164"/>
      <c r="B41" s="165"/>
      <c r="C41" s="165"/>
      <c r="D41" s="165"/>
      <c r="E41" s="165"/>
      <c r="F41" s="165"/>
      <c r="G41" s="165"/>
      <c r="H41" s="165"/>
      <c r="I41" s="166"/>
    </row>
    <row r="42" spans="1:9" ht="13.5" customHeight="1" x14ac:dyDescent="0.2">
      <c r="A42" s="164"/>
      <c r="B42" s="165"/>
      <c r="C42" s="165"/>
      <c r="D42" s="165"/>
      <c r="E42" s="165"/>
      <c r="F42" s="165"/>
      <c r="G42" s="165"/>
      <c r="H42" s="165"/>
      <c r="I42" s="166"/>
    </row>
    <row r="43" spans="1:9" ht="13.5" customHeight="1" x14ac:dyDescent="0.2">
      <c r="A43" s="164"/>
      <c r="B43" s="165"/>
      <c r="C43" s="165"/>
      <c r="D43" s="165"/>
      <c r="E43" s="165"/>
      <c r="F43" s="165"/>
      <c r="G43" s="165"/>
      <c r="H43" s="165"/>
      <c r="I43" s="166"/>
    </row>
    <row r="44" spans="1:9" ht="13.5" customHeight="1" x14ac:dyDescent="0.2">
      <c r="A44" s="164"/>
      <c r="B44" s="165"/>
      <c r="C44" s="165"/>
      <c r="D44" s="165"/>
      <c r="E44" s="165"/>
      <c r="F44" s="165"/>
      <c r="G44" s="165"/>
      <c r="H44" s="165"/>
      <c r="I44" s="166"/>
    </row>
    <row r="45" spans="1:9" ht="13.5" customHeight="1" x14ac:dyDescent="0.2">
      <c r="A45" s="164"/>
      <c r="B45" s="165"/>
      <c r="C45" s="165"/>
      <c r="D45" s="165"/>
      <c r="E45" s="165"/>
      <c r="F45" s="165"/>
      <c r="G45" s="165"/>
      <c r="H45" s="165"/>
      <c r="I45" s="166"/>
    </row>
    <row r="46" spans="1:9" ht="13.5" customHeight="1" x14ac:dyDescent="0.2">
      <c r="A46" s="164"/>
      <c r="B46" s="165"/>
      <c r="C46" s="165"/>
      <c r="D46" s="165"/>
      <c r="E46" s="165"/>
      <c r="F46" s="165"/>
      <c r="G46" s="165"/>
      <c r="H46" s="165"/>
      <c r="I46" s="166"/>
    </row>
    <row r="47" spans="1:9" ht="13.5" customHeight="1" x14ac:dyDescent="0.2">
      <c r="A47" s="164"/>
      <c r="B47" s="165"/>
      <c r="C47" s="165"/>
      <c r="D47" s="165"/>
      <c r="E47" s="165"/>
      <c r="F47" s="165"/>
      <c r="G47" s="165"/>
      <c r="H47" s="165"/>
      <c r="I47" s="166"/>
    </row>
    <row r="48" spans="1:9" ht="13.5" customHeight="1" x14ac:dyDescent="0.2">
      <c r="A48" s="164"/>
      <c r="B48" s="165"/>
      <c r="C48" s="165"/>
      <c r="D48" s="165"/>
      <c r="E48" s="165"/>
      <c r="F48" s="165"/>
      <c r="G48" s="165"/>
      <c r="H48" s="165"/>
      <c r="I48" s="166"/>
    </row>
    <row r="49" spans="1:9" ht="13.5" customHeight="1" x14ac:dyDescent="0.2">
      <c r="A49" s="164"/>
      <c r="B49" s="165"/>
      <c r="C49" s="165"/>
      <c r="D49" s="165"/>
      <c r="E49" s="165"/>
      <c r="F49" s="165"/>
      <c r="G49" s="165"/>
      <c r="H49" s="165"/>
      <c r="I49" s="166"/>
    </row>
    <row r="50" spans="1:9" ht="13.5" customHeight="1" x14ac:dyDescent="0.2">
      <c r="A50" s="164"/>
      <c r="B50" s="165"/>
      <c r="C50" s="165"/>
      <c r="D50" s="165"/>
      <c r="E50" s="165"/>
      <c r="F50" s="165"/>
      <c r="G50" s="165"/>
      <c r="H50" s="165"/>
      <c r="I50" s="166"/>
    </row>
    <row r="51" spans="1:9" ht="13.5" customHeight="1" x14ac:dyDescent="0.2">
      <c r="A51" s="167"/>
      <c r="B51" s="168"/>
      <c r="C51" s="168"/>
      <c r="D51" s="168"/>
      <c r="E51" s="168"/>
      <c r="F51" s="168"/>
      <c r="G51" s="168"/>
      <c r="H51" s="168"/>
      <c r="I51" s="169"/>
    </row>
    <row r="52" spans="1:9" ht="13.5" customHeight="1" x14ac:dyDescent="0.2">
      <c r="A52" s="66"/>
      <c r="B52" s="66"/>
      <c r="C52" s="66"/>
      <c r="D52" s="66"/>
      <c r="E52" s="66"/>
      <c r="F52" s="66"/>
      <c r="G52" s="66"/>
      <c r="H52" s="66"/>
      <c r="I52" s="66"/>
    </row>
    <row r="53" spans="1:9" ht="13.5" customHeight="1" x14ac:dyDescent="0.2">
      <c r="A53" s="66"/>
      <c r="B53" s="66"/>
      <c r="C53" s="66"/>
      <c r="D53" s="66"/>
      <c r="E53" s="66"/>
      <c r="F53" s="66"/>
      <c r="G53" s="66"/>
      <c r="H53" s="66"/>
      <c r="I53" s="66"/>
    </row>
    <row r="54" spans="1:9" ht="13.5" customHeight="1" x14ac:dyDescent="0.2">
      <c r="A54" s="66"/>
      <c r="B54" s="66"/>
      <c r="C54" s="66"/>
      <c r="D54" s="66"/>
      <c r="E54" s="66"/>
      <c r="F54" s="66"/>
      <c r="G54" s="66"/>
      <c r="H54" s="66"/>
      <c r="I54" s="66"/>
    </row>
    <row r="55" spans="1:9" ht="13.5" customHeight="1" x14ac:dyDescent="0.2">
      <c r="A55" s="66"/>
      <c r="B55" s="66"/>
      <c r="C55" s="66"/>
      <c r="D55" s="66"/>
      <c r="E55" s="66"/>
      <c r="F55" s="66"/>
      <c r="G55" s="66"/>
      <c r="H55" s="66"/>
      <c r="I55" s="66"/>
    </row>
    <row r="56" spans="1:9" ht="13.5" customHeight="1" x14ac:dyDescent="0.2">
      <c r="A56" s="66"/>
      <c r="B56" s="66"/>
      <c r="C56" s="66"/>
      <c r="D56" s="66"/>
      <c r="E56" s="66"/>
      <c r="F56" s="66"/>
      <c r="G56" s="66"/>
      <c r="H56" s="66"/>
      <c r="I56" s="66"/>
    </row>
    <row r="57" spans="1:9" ht="13.5" customHeight="1" x14ac:dyDescent="0.2">
      <c r="A57" s="66"/>
      <c r="B57" s="66"/>
      <c r="C57" s="66"/>
      <c r="D57" s="66"/>
      <c r="E57" s="66"/>
      <c r="F57" s="66"/>
      <c r="G57" s="66"/>
      <c r="H57" s="66"/>
      <c r="I57" s="66"/>
    </row>
    <row r="58" spans="1:9" ht="13.5" customHeight="1" x14ac:dyDescent="0.2">
      <c r="A58" s="66"/>
      <c r="B58" s="66"/>
      <c r="C58" s="66"/>
      <c r="D58" s="66"/>
      <c r="E58" s="66"/>
      <c r="F58" s="66"/>
      <c r="G58" s="66"/>
      <c r="H58" s="66"/>
      <c r="I58" s="66"/>
    </row>
    <row r="59" spans="1:9" ht="13.5" customHeight="1" x14ac:dyDescent="0.2">
      <c r="A59" s="66"/>
      <c r="B59" s="66"/>
      <c r="C59" s="66"/>
      <c r="D59" s="66"/>
      <c r="E59" s="66"/>
      <c r="F59" s="66"/>
      <c r="G59" s="66"/>
      <c r="H59" s="66"/>
      <c r="I59" s="66"/>
    </row>
  </sheetData>
  <sheetProtection algorithmName="SHA-512" hashValue="++dTbz4BrQ6BzFY0UPKG0v8ogu46d+PKdL6/9yiVFtjJHFBPadYSZptjh6lQN8xJMMP4V48Q0Zxl16X1239YfQ==" saltValue="zJTv3GSZSb7+jkcbiVp72A==" spinCount="100000" sheet="1" objects="1" scenarios="1"/>
  <protectedRanges>
    <protectedRange sqref="C5:C8 C32 C38 C17:C20" name="Eingabe"/>
  </protectedRanges>
  <customSheetViews>
    <customSheetView guid="{7F038D54-48CF-4B27-8C8C-69DE130754A5}" scale="110" showPageBreaks="1" view="pageLayout" topLeftCell="A16">
      <selection activeCell="E33" sqref="E33:I33"/>
      <pageMargins left="0.70866141732283472" right="0.27559055118110237" top="0.86614173228346458" bottom="0.74803149606299213" header="0.31496062992125984" footer="0.31496062992125984"/>
      <pageSetup paperSize="9" orientation="portrait" cellComments="atEnd" r:id="rId1"/>
    </customSheetView>
  </customSheetViews>
  <mergeCells count="39">
    <mergeCell ref="A14:G14"/>
    <mergeCell ref="H14:I14"/>
    <mergeCell ref="A3:I3"/>
    <mergeCell ref="E5:G8"/>
    <mergeCell ref="H5:I13"/>
    <mergeCell ref="A9:G9"/>
    <mergeCell ref="A10:G10"/>
    <mergeCell ref="B11:D11"/>
    <mergeCell ref="B12:D12"/>
    <mergeCell ref="B13:D13"/>
    <mergeCell ref="C37:I37"/>
    <mergeCell ref="A36:I36"/>
    <mergeCell ref="E30:I30"/>
    <mergeCell ref="E29:I29"/>
    <mergeCell ref="E28:I28"/>
    <mergeCell ref="E35:I35"/>
    <mergeCell ref="E34:I34"/>
    <mergeCell ref="E33:I33"/>
    <mergeCell ref="E27:I27"/>
    <mergeCell ref="D27:D30"/>
    <mergeCell ref="D32:D35"/>
    <mergeCell ref="A27:C27"/>
    <mergeCell ref="A32:C32"/>
    <mergeCell ref="A1:I1"/>
    <mergeCell ref="A39:I51"/>
    <mergeCell ref="B4:D4"/>
    <mergeCell ref="E4:I4"/>
    <mergeCell ref="E16:I16"/>
    <mergeCell ref="B16:D16"/>
    <mergeCell ref="A15:I15"/>
    <mergeCell ref="E17:G20"/>
    <mergeCell ref="H17:I24"/>
    <mergeCell ref="A21:G21"/>
    <mergeCell ref="A22:G22"/>
    <mergeCell ref="B23:D23"/>
    <mergeCell ref="B24:D24"/>
    <mergeCell ref="A26:I26"/>
    <mergeCell ref="A38:I38"/>
    <mergeCell ref="E32:I32"/>
  </mergeCells>
  <pageMargins left="0.70866141732283472" right="0.27559055118110237" top="0.86614173228346458" bottom="0.74803149606299213" header="0.31496062992125984" footer="0.31496062992125984"/>
  <pageSetup paperSize="9" orientation="portrait" cellComments="atEnd"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Dropdownlisten!$D$2:$D$5</xm:f>
          </x14:formula1>
          <xm:sqref>C8 C20</xm:sqref>
        </x14:dataValidation>
        <x14:dataValidation type="list" allowBlank="1" showInputMessage="1" showErrorMessage="1">
          <x14:formula1>
            <xm:f>Dropdownlisten!$B$2:$B$6</xm:f>
          </x14:formula1>
          <xm:sqref>B28:B31 B33:B35</xm:sqref>
        </x14:dataValidation>
        <x14:dataValidation type="list" allowBlank="1" showInputMessage="1" showErrorMessage="1">
          <x14:formula1>
            <xm:f>Dropdownlisten!$C$2:$C$12</xm:f>
          </x14:formula1>
          <xm:sqref>C18 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F12"/>
  <sheetViews>
    <sheetView workbookViewId="0">
      <selection activeCell="A6" sqref="A6"/>
    </sheetView>
  </sheetViews>
  <sheetFormatPr baseColWidth="10" defaultColWidth="11.42578125" defaultRowHeight="14.25" x14ac:dyDescent="0.2"/>
  <cols>
    <col min="1" max="1" width="45.140625" style="2" customWidth="1"/>
    <col min="2" max="2" width="49.42578125" style="2" customWidth="1"/>
    <col min="3" max="3" width="45.5703125" style="2" customWidth="1"/>
    <col min="4" max="4" width="32.140625" style="2" customWidth="1"/>
    <col min="5" max="5" width="21.85546875" style="2" customWidth="1"/>
    <col min="6" max="16384" width="11.42578125" style="2"/>
  </cols>
  <sheetData>
    <row r="1" spans="1:6" s="3" customFormat="1" ht="15.75" x14ac:dyDescent="0.25">
      <c r="A1" s="3" t="s">
        <v>41</v>
      </c>
      <c r="B1" s="3" t="s">
        <v>45</v>
      </c>
      <c r="C1" s="3" t="s">
        <v>47</v>
      </c>
      <c r="D1" s="3" t="s">
        <v>46</v>
      </c>
      <c r="E1" s="3" t="s">
        <v>48</v>
      </c>
      <c r="F1" s="3" t="s">
        <v>14</v>
      </c>
    </row>
    <row r="2" spans="1:6" ht="18.75" x14ac:dyDescent="0.35">
      <c r="A2" s="2" t="s">
        <v>42</v>
      </c>
      <c r="B2" s="4">
        <v>0</v>
      </c>
      <c r="C2" s="5">
        <v>0</v>
      </c>
      <c r="D2" s="5">
        <v>0</v>
      </c>
      <c r="E2" s="2" t="s">
        <v>49</v>
      </c>
      <c r="F2" s="2" t="s">
        <v>92</v>
      </c>
    </row>
    <row r="3" spans="1:6" ht="18.75" x14ac:dyDescent="0.35">
      <c r="A3" s="2" t="s">
        <v>11</v>
      </c>
      <c r="B3" s="4">
        <v>25</v>
      </c>
      <c r="C3" s="5">
        <v>0.1</v>
      </c>
      <c r="D3" s="5">
        <v>0.3</v>
      </c>
      <c r="E3" s="2" t="s">
        <v>50</v>
      </c>
      <c r="F3" s="2" t="s">
        <v>93</v>
      </c>
    </row>
    <row r="4" spans="1:6" ht="18.75" x14ac:dyDescent="0.35">
      <c r="A4" s="2" t="s">
        <v>43</v>
      </c>
      <c r="B4" s="4">
        <v>50</v>
      </c>
      <c r="C4" s="5">
        <v>0.2</v>
      </c>
      <c r="D4" s="5">
        <v>0.5</v>
      </c>
      <c r="E4" s="2" t="s">
        <v>51</v>
      </c>
      <c r="F4" s="2" t="s">
        <v>94</v>
      </c>
    </row>
    <row r="5" spans="1:6" ht="18.75" x14ac:dyDescent="0.35">
      <c r="A5" s="2" t="s">
        <v>44</v>
      </c>
      <c r="B5" s="4">
        <v>75</v>
      </c>
      <c r="C5" s="5">
        <v>0.3</v>
      </c>
      <c r="D5" s="5">
        <v>1</v>
      </c>
      <c r="E5" s="2" t="s">
        <v>52</v>
      </c>
      <c r="F5" s="2" t="s">
        <v>95</v>
      </c>
    </row>
    <row r="6" spans="1:6" ht="18.75" x14ac:dyDescent="0.35">
      <c r="A6" s="2" t="s">
        <v>55</v>
      </c>
      <c r="B6" s="4">
        <v>100</v>
      </c>
      <c r="C6" s="5">
        <v>0.4</v>
      </c>
      <c r="E6" s="2" t="s">
        <v>53</v>
      </c>
    </row>
    <row r="7" spans="1:6" ht="18.75" x14ac:dyDescent="0.35">
      <c r="C7" s="5">
        <v>0.5</v>
      </c>
      <c r="E7" s="2" t="s">
        <v>54</v>
      </c>
    </row>
    <row r="8" spans="1:6" x14ac:dyDescent="0.2">
      <c r="C8" s="5">
        <v>0.6</v>
      </c>
    </row>
    <row r="9" spans="1:6" x14ac:dyDescent="0.2">
      <c r="C9" s="5">
        <v>0.7</v>
      </c>
    </row>
    <row r="10" spans="1:6" x14ac:dyDescent="0.2">
      <c r="C10" s="5">
        <v>0.8</v>
      </c>
    </row>
    <row r="11" spans="1:6" ht="15" x14ac:dyDescent="0.25">
      <c r="A11" s="35"/>
      <c r="C11" s="5">
        <v>0.9</v>
      </c>
    </row>
    <row r="12" spans="1:6" x14ac:dyDescent="0.2">
      <c r="C12" s="5">
        <v>1</v>
      </c>
    </row>
  </sheetData>
  <sheetProtection algorithmName="SHA-512" hashValue="GPfc8EPd27WtgtXcz8Zgv3qSfXWPVug1r1Y5r2v8gP/enGJoy1s1stuKctk5Z2cUQsyDqXOQRTHyGkmaHd8goQ==" saltValue="v8ShHCGrINg0u6QlSffwxQ==" spinCount="100000" sheet="1" objects="1" scenarios="1"/>
  <customSheetViews>
    <customSheetView guid="{7F038D54-48CF-4B27-8C8C-69DE130754A5}">
      <selection activeCell="B15" sqref="B15"/>
      <pageMargins left="0.7" right="0.7" top="0.78740157499999996" bottom="0.78740157499999996" header="0.3" footer="0.3"/>
      <pageSetup paperSize="9" orientation="portrait" r:id="rId1"/>
    </customSheetView>
  </customSheetView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S1_Szenarienblatt_Wasser</vt:lpstr>
      <vt:lpstr>S2_Szenarienblatt_Wasser</vt:lpstr>
      <vt:lpstr>Dropdownlisten</vt:lpstr>
    </vt:vector>
  </TitlesOfParts>
  <Company>Amt fuer Informatik 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 Alther</dc:creator>
  <cp:lastModifiedBy>Tim Wepf</cp:lastModifiedBy>
  <cp:lastPrinted>2023-03-02T09:35:33Z</cp:lastPrinted>
  <dcterms:created xsi:type="dcterms:W3CDTF">2022-02-21T10:02:00Z</dcterms:created>
  <dcterms:modified xsi:type="dcterms:W3CDTF">2023-03-13T06:39:41Z</dcterms:modified>
</cp:coreProperties>
</file>