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UW\Allgemein\Transfer\AUWDEB\Website\3_Abwasser und Anlagensicherheit\Neobiota\Beiträge Neobiota-Einsätze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E67" i="1"/>
  <c r="E68" i="1"/>
  <c r="E69" i="1"/>
  <c r="E70" i="1"/>
  <c r="E71" i="1"/>
  <c r="E72" i="1"/>
  <c r="E73" i="1"/>
  <c r="E74" i="1"/>
  <c r="E75" i="1"/>
  <c r="E66" i="1"/>
  <c r="E35" i="1"/>
  <c r="E36" i="1"/>
  <c r="E37" i="1"/>
  <c r="E38" i="1"/>
  <c r="E39" i="1"/>
  <c r="E34" i="1"/>
  <c r="E46" i="1"/>
  <c r="E47" i="1"/>
  <c r="E48" i="1"/>
  <c r="E45" i="1"/>
  <c r="E60" i="1"/>
  <c r="E59" i="1"/>
  <c r="E40" i="1" l="1"/>
  <c r="E49" i="1"/>
  <c r="E61" i="1"/>
  <c r="E76" i="1"/>
  <c r="E79" i="1" l="1"/>
  <c r="B88" i="1"/>
  <c r="E80" i="1"/>
  <c r="C88" i="1" l="1"/>
  <c r="D88" i="1" s="1"/>
  <c r="E88" i="1" l="1"/>
  <c r="D94" i="1" s="1"/>
  <c r="E22" i="1" l="1"/>
  <c r="E23" i="1"/>
  <c r="E24" i="1"/>
  <c r="E25" i="1"/>
  <c r="E26" i="1"/>
  <c r="E27" i="1"/>
  <c r="E28" i="1"/>
  <c r="E21" i="1"/>
  <c r="E29" i="1" l="1"/>
  <c r="E52" i="1" s="1"/>
  <c r="B87" i="1" s="1"/>
  <c r="E53" i="1"/>
  <c r="C86" i="1" s="1"/>
  <c r="B89" i="1" l="1"/>
  <c r="C87" i="1"/>
  <c r="D87" i="1" s="1"/>
  <c r="C89" i="1"/>
  <c r="D95" i="1" s="1"/>
  <c r="E87" i="1" l="1"/>
  <c r="D93" i="1" s="1"/>
</calcChain>
</file>

<file path=xl/sharedStrings.xml><?xml version="1.0" encoding="utf-8"?>
<sst xmlns="http://schemas.openxmlformats.org/spreadsheetml/2006/main" count="84" uniqueCount="61">
  <si>
    <t>Gemeinde:</t>
  </si>
  <si>
    <t>Verein:</t>
  </si>
  <si>
    <t>Stundenansatz (CHF)</t>
  </si>
  <si>
    <t>Anzahl Arbeitsstunden</t>
  </si>
  <si>
    <t>Kosten (CHF)</t>
  </si>
  <si>
    <t>Betrag (CHF)</t>
  </si>
  <si>
    <t>Anteil Kanton (CHF)</t>
  </si>
  <si>
    <t>Anteil Gemeinde/ Verein (CHF)</t>
  </si>
  <si>
    <t>Anteil Kanton 
in Prozent</t>
  </si>
  <si>
    <t>Summe:</t>
  </si>
  <si>
    <t>Beitrag des Vereins an das Vorhaben:</t>
  </si>
  <si>
    <t>Beitrag des Kantons an das Vorhaben (Kostendach):</t>
  </si>
  <si>
    <t>Beitrag der Gemeinde an das Vorhaben:</t>
  </si>
  <si>
    <t>Kostenabrechnung</t>
  </si>
  <si>
    <t>1.1 Personalkosten</t>
  </si>
  <si>
    <t>Rechnungsbezeichnung:</t>
  </si>
  <si>
    <t>1. Kostenauflistung der Gemeinde</t>
  </si>
  <si>
    <t>Vorname, Name, Funktion</t>
  </si>
  <si>
    <t>Datum</t>
  </si>
  <si>
    <t>Total Personalkosten:</t>
  </si>
  <si>
    <t>1.2 Material, Entsorgung</t>
  </si>
  <si>
    <t>Total Materialkosten:</t>
  </si>
  <si>
    <t>1.3 Sonstige Auslagen</t>
  </si>
  <si>
    <t>Total Sonstige Auslagen:</t>
  </si>
  <si>
    <t>2.1 Aufwandsentschädigung</t>
  </si>
  <si>
    <t>2. Kostenauflistung des Vereins</t>
  </si>
  <si>
    <t>Total Kosten durch den Verein:</t>
  </si>
  <si>
    <t>Aufwand</t>
  </si>
  <si>
    <t>Total Aufwandsentschädigung:</t>
  </si>
  <si>
    <t>Kartierung (mittels Pollenn) (Pauschalbetrag CHF 100):</t>
  </si>
  <si>
    <t>Organisation und Durchführung (Pauschalbetrag CHF 400):</t>
  </si>
  <si>
    <t>2.2 Material, Entsorgung, Verpflegung etc.</t>
  </si>
  <si>
    <t>Material / Entsorgung / Verpflegung etc.</t>
  </si>
  <si>
    <t>Anzahl Arbeits-stunden</t>
  </si>
  <si>
    <t>Sonstige Auslagen</t>
  </si>
  <si>
    <t>Total Kosten durch die Gemeinde (CHF):</t>
  </si>
  <si>
    <t>Kostendach gemäss Antragsformular:</t>
  </si>
  <si>
    <t xml:space="preserve">CHF </t>
  </si>
  <si>
    <t>3. Gesamtkosten und Anteil des Kantons</t>
  </si>
  <si>
    <t>Name</t>
  </si>
  <si>
    <t>Telefon</t>
  </si>
  <si>
    <t>Email</t>
  </si>
  <si>
    <t>4. Formular</t>
  </si>
  <si>
    <t>Vorname, Name</t>
  </si>
  <si>
    <t>Total Arbeitsstunden:</t>
  </si>
  <si>
    <t>5. Arbeitsrapport für Vereins- und Freiwilligenarbeit</t>
  </si>
  <si>
    <t>Die Angaben in diesem Formular wurden ausgefüllt durch:</t>
  </si>
  <si>
    <t>Arbeitsrapport ausgefüllt durch:</t>
  </si>
  <si>
    <t>Finanzbeiträge für Neobiota-Einsätze</t>
  </si>
  <si>
    <t>Potenzieller Anteil des Kantons (Summe 3.1 und 3.2)</t>
  </si>
  <si>
    <t>Potenzieller Anteil des Kantons (=100% der Gesamtkosten ODER max. 4000 Fr.) (CHF):</t>
  </si>
  <si>
    <t>Potenzieller Anteil des Kantons (=max.80% der Gesamtkosten ODER max. 4000 Fr.) (CHF):</t>
  </si>
  <si>
    <t>Kosten durch Gemeinde/ Verein (CHF)</t>
  </si>
  <si>
    <t>Datum/Daten der Durchführung</t>
  </si>
  <si>
    <t>Material/Entsorgung</t>
  </si>
  <si>
    <t>Projekt-Bezeichnung:</t>
  </si>
  <si>
    <t>Antrags-Nummer:</t>
  </si>
  <si>
    <t>Konto-Nummer:</t>
  </si>
  <si>
    <t>Produkt:</t>
  </si>
  <si>
    <r>
      <t xml:space="preserve">Das ausgefüllte Formular sowie ggf. zugehörige </t>
    </r>
    <r>
      <rPr>
        <b/>
        <sz val="9"/>
        <color rgb="FFFF0000"/>
        <rFont val="Arial"/>
        <family val="2"/>
      </rPr>
      <t>Kopien von Rechnungen</t>
    </r>
    <r>
      <rPr>
        <sz val="9"/>
        <color theme="1"/>
        <rFont val="Arial"/>
        <family val="2"/>
      </rPr>
      <t xml:space="preserve"> etc. sind  zusammen mit den</t>
    </r>
    <r>
      <rPr>
        <b/>
        <sz val="9"/>
        <color rgb="FFFF0000"/>
        <rFont val="Arial"/>
        <family val="2"/>
      </rPr>
      <t xml:space="preserve"> Bankverbindungen</t>
    </r>
    <r>
      <rPr>
        <sz val="9"/>
        <color theme="1"/>
        <rFont val="Arial"/>
        <family val="2"/>
      </rPr>
      <t xml:space="preserve"> und/oder </t>
    </r>
    <r>
      <rPr>
        <b/>
        <sz val="9"/>
        <color rgb="FFFF0000"/>
        <rFont val="Arial"/>
        <family val="2"/>
      </rPr>
      <t>Einzahlungsschein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als pdf elektronisch</t>
    </r>
    <r>
      <rPr>
        <sz val="9"/>
        <color theme="1"/>
        <rFont val="Arial"/>
        <family val="2"/>
      </rPr>
      <t xml:space="preserve"> einzureichen an </t>
    </r>
    <r>
      <rPr>
        <b/>
        <sz val="9"/>
        <color theme="1"/>
        <rFont val="Arial"/>
        <family val="2"/>
      </rPr>
      <t>neobiota.afu@tg.ch</t>
    </r>
  </si>
  <si>
    <t>Bezugsjahr: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</si>
</sst>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9" tint="0.59999389629810485"/>
        <bgColor theme="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1">
    <xf numFmtId="0" fontId="0" fillId="0" borderId="0" xfId="0"/>
    <xf numFmtId="43" fontId="6" fillId="0" borderId="32" xfId="1" applyFont="1" applyFill="1" applyBorder="1" applyProtection="1"/>
    <xf numFmtId="43" fontId="6" fillId="0" borderId="35" xfId="1" applyFont="1" applyFill="1" applyBorder="1" applyProtection="1"/>
    <xf numFmtId="43" fontId="6" fillId="0" borderId="18" xfId="1" applyFont="1" applyFill="1" applyBorder="1" applyProtection="1"/>
    <xf numFmtId="43" fontId="6" fillId="0" borderId="38" xfId="1" applyFont="1" applyFill="1" applyBorder="1" applyProtection="1"/>
    <xf numFmtId="43" fontId="6" fillId="5" borderId="1" xfId="0" applyNumberFormat="1" applyFont="1" applyFill="1" applyBorder="1" applyAlignment="1" applyProtection="1"/>
    <xf numFmtId="43" fontId="6" fillId="6" borderId="1" xfId="0" applyNumberFormat="1" applyFont="1" applyFill="1" applyBorder="1" applyAlignment="1" applyProtection="1"/>
    <xf numFmtId="43" fontId="6" fillId="0" borderId="1" xfId="0" applyNumberFormat="1" applyFont="1" applyFill="1" applyBorder="1" applyProtection="1"/>
    <xf numFmtId="43" fontId="11" fillId="5" borderId="1" xfId="0" applyNumberFormat="1" applyFont="1" applyFill="1" applyBorder="1" applyAlignment="1" applyProtection="1"/>
    <xf numFmtId="43" fontId="6" fillId="9" borderId="1" xfId="0" applyNumberFormat="1" applyFont="1" applyFill="1" applyBorder="1" applyProtection="1"/>
    <xf numFmtId="43" fontId="11" fillId="6" borderId="1" xfId="0" applyNumberFormat="1" applyFont="1" applyFill="1" applyBorder="1" applyAlignment="1" applyProtection="1"/>
    <xf numFmtId="0" fontId="2" fillId="0" borderId="0" xfId="0" applyFont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4" xfId="0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0" fontId="7" fillId="4" borderId="28" xfId="0" applyFont="1" applyFill="1" applyBorder="1" applyAlignment="1" applyProtection="1">
      <alignment horizontal="left" vertical="center"/>
      <protection locked="0"/>
    </xf>
    <xf numFmtId="0" fontId="7" fillId="4" borderId="31" xfId="0" applyFont="1" applyFill="1" applyBorder="1" applyAlignment="1" applyProtection="1">
      <alignment horizontal="left" vertical="center"/>
      <protection locked="0"/>
    </xf>
    <xf numFmtId="0" fontId="7" fillId="4" borderId="33" xfId="0" applyFont="1" applyFill="1" applyBorder="1" applyAlignment="1" applyProtection="1">
      <alignment horizontal="left" vertical="center"/>
      <protection locked="0"/>
    </xf>
    <xf numFmtId="0" fontId="7" fillId="4" borderId="29" xfId="0" applyFont="1" applyFill="1" applyBorder="1" applyAlignment="1" applyProtection="1">
      <alignment horizontal="left" vertical="center"/>
      <protection locked="0"/>
    </xf>
    <xf numFmtId="0" fontId="7" fillId="4" borderId="3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35" xfId="0" applyFont="1" applyFill="1" applyBorder="1" applyAlignment="1" applyProtection="1">
      <alignment horizontal="left" vertical="center"/>
      <protection locked="0"/>
    </xf>
    <xf numFmtId="0" fontId="7" fillId="4" borderId="37" xfId="0" applyFont="1" applyFill="1" applyBorder="1" applyAlignment="1" applyProtection="1">
      <alignment horizontal="left" vertical="center"/>
      <protection locked="0"/>
    </xf>
    <xf numFmtId="0" fontId="7" fillId="3" borderId="38" xfId="0" applyFont="1" applyFill="1" applyBorder="1" applyAlignment="1" applyProtection="1">
      <alignment horizontal="left" vertical="center"/>
      <protection locked="0"/>
    </xf>
    <xf numFmtId="4" fontId="6" fillId="3" borderId="13" xfId="0" applyNumberFormat="1" applyFont="1" applyFill="1" applyBorder="1" applyAlignment="1" applyProtection="1">
      <alignment vertical="center"/>
      <protection locked="0"/>
    </xf>
    <xf numFmtId="0" fontId="7" fillId="3" borderId="18" xfId="0" applyFont="1" applyFill="1" applyBorder="1" applyAlignment="1" applyProtection="1">
      <alignment horizontal="left" vertical="center"/>
      <protection locked="0"/>
    </xf>
    <xf numFmtId="43" fontId="6" fillId="3" borderId="18" xfId="1" applyFont="1" applyFill="1" applyBorder="1" applyAlignment="1" applyProtection="1">
      <protection locked="0"/>
    </xf>
    <xf numFmtId="0" fontId="7" fillId="3" borderId="22" xfId="0" applyFont="1" applyFill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7" fillId="3" borderId="24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43" fontId="6" fillId="0" borderId="0" xfId="1" applyFont="1" applyFill="1" applyBorder="1" applyAlignment="1" applyProtection="1">
      <protection locked="0"/>
    </xf>
    <xf numFmtId="0" fontId="2" fillId="0" borderId="0" xfId="0" applyFont="1" applyFill="1" applyBorder="1" applyProtection="1">
      <protection locked="0"/>
    </xf>
    <xf numFmtId="0" fontId="5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5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7" fillId="0" borderId="0" xfId="0" applyFont="1" applyProtection="1"/>
    <xf numFmtId="0" fontId="8" fillId="2" borderId="12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vertical="center"/>
    </xf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3" xfId="0" applyFont="1" applyFill="1" applyBorder="1" applyAlignment="1" applyProtection="1">
      <alignment vertical="center" wrapText="1"/>
    </xf>
    <xf numFmtId="43" fontId="6" fillId="0" borderId="18" xfId="0" applyNumberFormat="1" applyFont="1" applyFill="1" applyBorder="1" applyAlignment="1" applyProtection="1">
      <alignment horizontal="right" vertical="center"/>
    </xf>
    <xf numFmtId="0" fontId="8" fillId="2" borderId="4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43" fontId="6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43" fontId="6" fillId="5" borderId="18" xfId="0" applyNumberFormat="1" applyFont="1" applyFill="1" applyBorder="1" applyProtection="1"/>
    <xf numFmtId="43" fontId="6" fillId="6" borderId="18" xfId="0" applyNumberFormat="1" applyFont="1" applyFill="1" applyBorder="1" applyProtection="1"/>
    <xf numFmtId="0" fontId="8" fillId="2" borderId="2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vertical="center" wrapText="1"/>
    </xf>
    <xf numFmtId="0" fontId="0" fillId="10" borderId="1" xfId="0" applyFill="1" applyBorder="1" applyAlignment="1" applyProtection="1">
      <alignment vertical="center"/>
    </xf>
    <xf numFmtId="4" fontId="7" fillId="10" borderId="7" xfId="0" applyNumberFormat="1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vertical="center"/>
    </xf>
    <xf numFmtId="9" fontId="6" fillId="0" borderId="1" xfId="0" applyNumberFormat="1" applyFont="1" applyBorder="1" applyAlignment="1" applyProtection="1">
      <alignment vertical="center"/>
    </xf>
    <xf numFmtId="0" fontId="6" fillId="7" borderId="2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" fontId="6" fillId="10" borderId="1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4" fontId="6" fillId="5" borderId="12" xfId="0" applyNumberFormat="1" applyFont="1" applyFill="1" applyBorder="1" applyAlignment="1" applyProtection="1">
      <alignment horizontal="right" vertical="center"/>
    </xf>
    <xf numFmtId="4" fontId="6" fillId="5" borderId="13" xfId="0" applyNumberFormat="1" applyFont="1" applyFill="1" applyBorder="1" applyAlignment="1" applyProtection="1">
      <alignment vertical="center"/>
    </xf>
    <xf numFmtId="4" fontId="6" fillId="6" borderId="12" xfId="0" applyNumberFormat="1" applyFont="1" applyFill="1" applyBorder="1" applyAlignment="1" applyProtection="1">
      <alignment horizontal="right" vertical="center"/>
    </xf>
    <xf numFmtId="4" fontId="6" fillId="6" borderId="13" xfId="0" applyNumberFormat="1" applyFont="1" applyFill="1" applyBorder="1" applyAlignment="1" applyProtection="1">
      <alignment vertical="center"/>
    </xf>
    <xf numFmtId="4" fontId="6" fillId="9" borderId="12" xfId="0" applyNumberFormat="1" applyFont="1" applyFill="1" applyBorder="1" applyAlignment="1" applyProtection="1">
      <alignment horizontal="right" vertical="center"/>
    </xf>
    <xf numFmtId="4" fontId="6" fillId="9" borderId="13" xfId="0" applyNumberFormat="1" applyFont="1" applyFill="1" applyBorder="1" applyAlignment="1" applyProtection="1">
      <alignment vertical="center"/>
    </xf>
    <xf numFmtId="4" fontId="6" fillId="0" borderId="12" xfId="0" applyNumberFormat="1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vertical="center" wrapText="1"/>
    </xf>
    <xf numFmtId="0" fontId="11" fillId="12" borderId="18" xfId="0" applyFont="1" applyFill="1" applyBorder="1" applyAlignment="1" applyProtection="1">
      <alignment vertical="center"/>
    </xf>
    <xf numFmtId="0" fontId="11" fillId="12" borderId="12" xfId="0" applyFont="1" applyFill="1" applyBorder="1" applyAlignment="1" applyProtection="1">
      <alignment vertical="center" wrapText="1"/>
    </xf>
    <xf numFmtId="0" fontId="6" fillId="0" borderId="12" xfId="0" applyFont="1" applyBorder="1" applyAlignment="1" applyProtection="1"/>
    <xf numFmtId="0" fontId="7" fillId="0" borderId="13" xfId="0" applyFont="1" applyBorder="1" applyAlignment="1" applyProtection="1"/>
    <xf numFmtId="0" fontId="7" fillId="3" borderId="2" xfId="0" applyFont="1" applyFill="1" applyBorder="1" applyAlignment="1" applyProtection="1">
      <alignment horizontal="right" vertical="center" indent="1"/>
      <protection locked="0"/>
    </xf>
    <xf numFmtId="0" fontId="7" fillId="3" borderId="35" xfId="0" applyFont="1" applyFill="1" applyBorder="1" applyAlignment="1" applyProtection="1">
      <alignment horizontal="right" vertical="center" indent="1"/>
      <protection locked="0"/>
    </xf>
    <xf numFmtId="0" fontId="7" fillId="3" borderId="41" xfId="0" applyFont="1" applyFill="1" applyBorder="1" applyAlignment="1" applyProtection="1">
      <alignment horizontal="right" vertical="center" indent="1"/>
      <protection locked="0"/>
    </xf>
    <xf numFmtId="0" fontId="7" fillId="3" borderId="36" xfId="0" applyFont="1" applyFill="1" applyBorder="1" applyAlignment="1" applyProtection="1">
      <alignment horizontal="right" vertical="center" indent="1"/>
      <protection locked="0"/>
    </xf>
    <xf numFmtId="164" fontId="6" fillId="0" borderId="12" xfId="0" applyNumberFormat="1" applyFont="1" applyBorder="1" applyAlignment="1" applyProtection="1">
      <alignment horizontal="right" indent="1"/>
    </xf>
    <xf numFmtId="164" fontId="6" fillId="0" borderId="13" xfId="0" applyNumberFormat="1" applyFont="1" applyBorder="1" applyAlignment="1" applyProtection="1">
      <alignment horizontal="right" indent="1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11" fillId="12" borderId="12" xfId="0" applyFont="1" applyFill="1" applyBorder="1" applyAlignment="1" applyProtection="1">
      <alignment vertical="center" wrapText="1"/>
    </xf>
    <xf numFmtId="0" fontId="12" fillId="6" borderId="13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right" vertical="center" indent="1"/>
      <protection locked="0"/>
    </xf>
    <xf numFmtId="0" fontId="7" fillId="3" borderId="25" xfId="0" applyFont="1" applyFill="1" applyBorder="1" applyAlignment="1" applyProtection="1">
      <alignment horizontal="right" vertical="center" indent="1"/>
      <protection locked="0"/>
    </xf>
    <xf numFmtId="0" fontId="8" fillId="2" borderId="12" xfId="0" applyFont="1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7" fillId="3" borderId="44" xfId="0" applyFont="1" applyFill="1" applyBorder="1" applyAlignment="1" applyProtection="1">
      <alignment horizontal="right" vertical="center" indent="1"/>
      <protection locked="0"/>
    </xf>
    <xf numFmtId="0" fontId="7" fillId="3" borderId="34" xfId="0" applyFont="1" applyFill="1" applyBorder="1" applyAlignment="1" applyProtection="1">
      <alignment horizontal="right" vertical="center" indent="1"/>
      <protection locked="0"/>
    </xf>
    <xf numFmtId="0" fontId="6" fillId="9" borderId="10" xfId="0" applyFont="1" applyFill="1" applyBorder="1" applyAlignment="1" applyProtection="1">
      <alignment vertical="center"/>
    </xf>
    <xf numFmtId="0" fontId="1" fillId="9" borderId="11" xfId="0" applyFont="1" applyFill="1" applyBorder="1" applyAlignment="1" applyProtection="1">
      <alignment vertical="center"/>
    </xf>
    <xf numFmtId="0" fontId="6" fillId="11" borderId="2" xfId="0" applyFont="1" applyFill="1" applyBorder="1" applyAlignment="1" applyProtection="1">
      <alignment vertical="center" wrapText="1"/>
    </xf>
    <xf numFmtId="0" fontId="0" fillId="9" borderId="4" xfId="0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17" xfId="0" applyFont="1" applyBorder="1" applyAlignment="1" applyProtection="1"/>
    <xf numFmtId="0" fontId="6" fillId="8" borderId="8" xfId="0" applyFont="1" applyFill="1" applyBorder="1" applyAlignment="1" applyProtection="1">
      <alignment vertical="center"/>
    </xf>
    <xf numFmtId="0" fontId="1" fillId="5" borderId="9" xfId="0" applyFont="1" applyFill="1" applyBorder="1" applyAlignment="1" applyProtection="1">
      <alignment vertical="center"/>
    </xf>
    <xf numFmtId="0" fontId="7" fillId="4" borderId="24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4" borderId="43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vertical="center"/>
    </xf>
    <xf numFmtId="0" fontId="7" fillId="4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6" fillId="6" borderId="12" xfId="0" applyFont="1" applyFill="1" applyBorder="1" applyAlignment="1" applyProtection="1">
      <alignment vertical="center"/>
    </xf>
    <xf numFmtId="0" fontId="1" fillId="6" borderId="13" xfId="0" applyFont="1" applyFill="1" applyBorder="1" applyAlignment="1" applyProtection="1">
      <alignment vertical="center"/>
    </xf>
    <xf numFmtId="0" fontId="6" fillId="9" borderId="39" xfId="0" applyFont="1" applyFill="1" applyBorder="1" applyAlignment="1" applyProtection="1"/>
    <xf numFmtId="0" fontId="7" fillId="9" borderId="30" xfId="0" applyFont="1" applyFill="1" applyBorder="1" applyAlignment="1" applyProtection="1"/>
    <xf numFmtId="0" fontId="7" fillId="9" borderId="40" xfId="0" applyFont="1" applyFill="1" applyBorder="1" applyAlignment="1" applyProtection="1"/>
    <xf numFmtId="0" fontId="6" fillId="6" borderId="19" xfId="0" applyFont="1" applyFill="1" applyBorder="1" applyAlignment="1" applyProtection="1"/>
    <xf numFmtId="0" fontId="7" fillId="6" borderId="20" xfId="0" applyFont="1" applyFill="1" applyBorder="1" applyAlignment="1" applyProtection="1"/>
    <xf numFmtId="0" fontId="7" fillId="6" borderId="21" xfId="0" applyFont="1" applyFill="1" applyBorder="1" applyAlignment="1" applyProtection="1"/>
    <xf numFmtId="0" fontId="7" fillId="0" borderId="28" xfId="0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13" fillId="0" borderId="2" xfId="0" applyFont="1" applyBorder="1" applyAlignment="1" applyProtection="1"/>
    <xf numFmtId="0" fontId="14" fillId="0" borderId="4" xfId="0" applyFont="1" applyBorder="1" applyAlignment="1" applyProtection="1"/>
    <xf numFmtId="0" fontId="7" fillId="3" borderId="2" xfId="0" applyFont="1" applyFill="1" applyBorder="1" applyAlignment="1" applyProtection="1">
      <protection locked="0"/>
    </xf>
    <xf numFmtId="0" fontId="7" fillId="3" borderId="4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/>
    <xf numFmtId="0" fontId="7" fillId="0" borderId="4" xfId="0" applyFont="1" applyFill="1" applyBorder="1" applyAlignment="1" applyProtection="1"/>
    <xf numFmtId="0" fontId="7" fillId="0" borderId="2" xfId="0" applyFont="1" applyBorder="1" applyAlignment="1" applyProtection="1"/>
    <xf numFmtId="0" fontId="7" fillId="0" borderId="4" xfId="0" applyFont="1" applyBorder="1" applyAlignment="1" applyProtection="1"/>
    <xf numFmtId="0" fontId="7" fillId="3" borderId="5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7" fillId="0" borderId="13" xfId="0" applyFont="1" applyBorder="1" applyAlignment="1" applyProtection="1">
      <alignment vertical="center" wrapText="1"/>
    </xf>
    <xf numFmtId="0" fontId="7" fillId="4" borderId="28" xfId="0" applyFont="1" applyFill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top"/>
    </xf>
    <xf numFmtId="0" fontId="6" fillId="0" borderId="14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5" borderId="19" xfId="0" applyFont="1" applyFill="1" applyBorder="1" applyAlignment="1" applyProtection="1"/>
    <xf numFmtId="0" fontId="7" fillId="5" borderId="20" xfId="0" applyFont="1" applyFill="1" applyBorder="1" applyAlignment="1" applyProtection="1"/>
    <xf numFmtId="0" fontId="7" fillId="5" borderId="21" xfId="0" applyFont="1" applyFill="1" applyBorder="1" applyAlignment="1" applyProtection="1"/>
  </cellXfs>
  <cellStyles count="2">
    <cellStyle name="Komma" xfId="1" builtinId="3"/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view="pageLayout" zoomScale="110" zoomScaleNormal="100" zoomScalePageLayoutView="110" workbookViewId="0">
      <selection activeCell="E131" sqref="E131"/>
    </sheetView>
  </sheetViews>
  <sheetFormatPr baseColWidth="10" defaultColWidth="11.42578125" defaultRowHeight="14.25" x14ac:dyDescent="0.2"/>
  <cols>
    <col min="1" max="1" width="31.7109375" style="11" customWidth="1"/>
    <col min="2" max="2" width="13.85546875" style="11" customWidth="1"/>
    <col min="3" max="4" width="14" style="11" customWidth="1"/>
    <col min="5" max="5" width="18.28515625" style="11" customWidth="1"/>
    <col min="6" max="16384" width="11.42578125" style="11"/>
  </cols>
  <sheetData>
    <row r="1" spans="1:5" ht="18" x14ac:dyDescent="0.25">
      <c r="A1" s="41" t="s">
        <v>13</v>
      </c>
      <c r="B1" s="42"/>
      <c r="C1" s="42"/>
      <c r="D1" s="42"/>
      <c r="E1" s="42"/>
    </row>
    <row r="2" spans="1:5" ht="15.75" x14ac:dyDescent="0.25">
      <c r="A2" s="43" t="s">
        <v>48</v>
      </c>
      <c r="B2" s="42"/>
      <c r="C2" s="42"/>
      <c r="D2" s="42"/>
      <c r="E2" s="42"/>
    </row>
    <row r="3" spans="1:5" ht="4.3499999999999996" customHeight="1" x14ac:dyDescent="0.2">
      <c r="A3" s="42"/>
      <c r="B3" s="42"/>
      <c r="C3" s="42"/>
      <c r="D3" s="42"/>
      <c r="E3" s="42"/>
    </row>
    <row r="4" spans="1:5" ht="26.25" customHeight="1" x14ac:dyDescent="0.2">
      <c r="A4" s="140" t="s">
        <v>59</v>
      </c>
      <c r="B4" s="141"/>
      <c r="C4" s="141"/>
      <c r="D4" s="141"/>
      <c r="E4" s="141"/>
    </row>
    <row r="5" spans="1:5" ht="15.6" customHeight="1" x14ac:dyDescent="0.2">
      <c r="A5" s="42"/>
      <c r="B5" s="42"/>
      <c r="C5" s="42"/>
      <c r="D5" s="42"/>
      <c r="E5" s="42"/>
    </row>
    <row r="6" spans="1:5" ht="15.6" customHeight="1" x14ac:dyDescent="0.2">
      <c r="A6" s="44" t="s">
        <v>0</v>
      </c>
      <c r="B6" s="150"/>
      <c r="C6" s="151"/>
      <c r="D6" s="151"/>
      <c r="E6" s="47"/>
    </row>
    <row r="7" spans="1:5" ht="4.3499999999999996" customHeight="1" x14ac:dyDescent="0.2">
      <c r="A7" s="45"/>
      <c r="B7" s="12"/>
      <c r="C7" s="13"/>
      <c r="D7" s="13"/>
      <c r="E7" s="48"/>
    </row>
    <row r="8" spans="1:5" ht="15.6" customHeight="1" x14ac:dyDescent="0.2">
      <c r="A8" s="46" t="s">
        <v>1</v>
      </c>
      <c r="B8" s="150"/>
      <c r="C8" s="151"/>
      <c r="D8" s="151"/>
      <c r="E8" s="47"/>
    </row>
    <row r="9" spans="1:5" ht="15.6" customHeight="1" x14ac:dyDescent="0.2">
      <c r="A9" s="45"/>
      <c r="B9" s="49"/>
      <c r="C9" s="49"/>
      <c r="D9" s="49"/>
      <c r="E9" s="48"/>
    </row>
    <row r="10" spans="1:5" ht="15.6" customHeight="1" x14ac:dyDescent="0.2">
      <c r="A10" s="155" t="s">
        <v>15</v>
      </c>
      <c r="B10" s="142" t="s">
        <v>55</v>
      </c>
      <c r="C10" s="143"/>
      <c r="D10" s="144"/>
      <c r="E10" s="145"/>
    </row>
    <row r="11" spans="1:5" ht="15.6" customHeight="1" x14ac:dyDescent="0.2">
      <c r="A11" s="156"/>
      <c r="B11" s="142" t="s">
        <v>60</v>
      </c>
      <c r="C11" s="143"/>
      <c r="D11" s="15"/>
      <c r="E11" s="16"/>
    </row>
    <row r="12" spans="1:5" ht="15.6" customHeight="1" x14ac:dyDescent="0.2">
      <c r="A12" s="156"/>
      <c r="B12" s="142" t="s">
        <v>56</v>
      </c>
      <c r="C12" s="143"/>
      <c r="D12" s="146"/>
      <c r="E12" s="147"/>
    </row>
    <row r="13" spans="1:5" ht="15.6" customHeight="1" x14ac:dyDescent="0.2">
      <c r="A13" s="156"/>
      <c r="B13" s="142" t="s">
        <v>57</v>
      </c>
      <c r="C13" s="143"/>
      <c r="D13" s="148"/>
      <c r="E13" s="149"/>
    </row>
    <row r="14" spans="1:5" ht="15.6" customHeight="1" x14ac:dyDescent="0.2">
      <c r="A14" s="157"/>
      <c r="B14" s="142" t="s">
        <v>58</v>
      </c>
      <c r="C14" s="143"/>
      <c r="D14" s="148"/>
      <c r="E14" s="149"/>
    </row>
    <row r="15" spans="1:5" ht="15.6" customHeight="1" x14ac:dyDescent="0.2">
      <c r="A15" s="42"/>
      <c r="B15" s="42"/>
      <c r="C15" s="42"/>
      <c r="D15" s="42"/>
      <c r="E15" s="42"/>
    </row>
    <row r="16" spans="1:5" ht="4.3499999999999996" customHeight="1" x14ac:dyDescent="0.2">
      <c r="A16" s="42"/>
      <c r="B16" s="42"/>
      <c r="C16" s="42"/>
      <c r="D16" s="42"/>
      <c r="E16" s="42"/>
    </row>
    <row r="17" spans="1:5" s="14" customFormat="1" ht="15" customHeight="1" x14ac:dyDescent="0.25">
      <c r="A17" s="50" t="s">
        <v>16</v>
      </c>
      <c r="B17" s="51"/>
      <c r="C17" s="51"/>
      <c r="D17" s="51"/>
      <c r="E17" s="51"/>
    </row>
    <row r="18" spans="1:5" ht="15" customHeight="1" x14ac:dyDescent="0.2">
      <c r="A18" s="52" t="s">
        <v>14</v>
      </c>
      <c r="B18" s="53"/>
      <c r="C18" s="53"/>
      <c r="D18" s="53"/>
      <c r="E18" s="53"/>
    </row>
    <row r="19" spans="1:5" ht="4.3499999999999996" customHeight="1" thickBot="1" x14ac:dyDescent="0.25">
      <c r="A19" s="53"/>
      <c r="B19" s="53"/>
      <c r="C19" s="53"/>
      <c r="D19" s="53"/>
      <c r="E19" s="53"/>
    </row>
    <row r="20" spans="1:5" s="14" customFormat="1" ht="25.5" customHeight="1" thickBot="1" x14ac:dyDescent="0.3">
      <c r="A20" s="54" t="s">
        <v>17</v>
      </c>
      <c r="B20" s="55" t="s">
        <v>18</v>
      </c>
      <c r="C20" s="56" t="s">
        <v>2</v>
      </c>
      <c r="D20" s="57" t="s">
        <v>33</v>
      </c>
      <c r="E20" s="58" t="s">
        <v>4</v>
      </c>
    </row>
    <row r="21" spans="1:5" s="14" customFormat="1" ht="15.6" customHeight="1" x14ac:dyDescent="0.2">
      <c r="A21" s="18"/>
      <c r="B21" s="19"/>
      <c r="C21" s="20"/>
      <c r="D21" s="19"/>
      <c r="E21" s="1">
        <f>C21*D21</f>
        <v>0</v>
      </c>
    </row>
    <row r="22" spans="1:5" s="14" customFormat="1" ht="15.6" customHeight="1" x14ac:dyDescent="0.2">
      <c r="A22" s="21"/>
      <c r="B22" s="22"/>
      <c r="C22" s="23"/>
      <c r="D22" s="22"/>
      <c r="E22" s="1">
        <f t="shared" ref="E22:E28" si="0">C22*D22</f>
        <v>0</v>
      </c>
    </row>
    <row r="23" spans="1:5" s="14" customFormat="1" ht="15.6" customHeight="1" x14ac:dyDescent="0.2">
      <c r="A23" s="21"/>
      <c r="B23" s="22"/>
      <c r="C23" s="23"/>
      <c r="D23" s="22"/>
      <c r="E23" s="1">
        <f t="shared" si="0"/>
        <v>0</v>
      </c>
    </row>
    <row r="24" spans="1:5" s="14" customFormat="1" ht="15.6" customHeight="1" x14ac:dyDescent="0.2">
      <c r="A24" s="21"/>
      <c r="B24" s="22"/>
      <c r="C24" s="23"/>
      <c r="D24" s="22"/>
      <c r="E24" s="1">
        <f t="shared" si="0"/>
        <v>0</v>
      </c>
    </row>
    <row r="25" spans="1:5" s="14" customFormat="1" ht="15.6" customHeight="1" x14ac:dyDescent="0.2">
      <c r="A25" s="21"/>
      <c r="B25" s="22"/>
      <c r="C25" s="23"/>
      <c r="D25" s="22"/>
      <c r="E25" s="1">
        <f t="shared" si="0"/>
        <v>0</v>
      </c>
    </row>
    <row r="26" spans="1:5" s="14" customFormat="1" ht="15.6" customHeight="1" x14ac:dyDescent="0.2">
      <c r="A26" s="21"/>
      <c r="B26" s="22"/>
      <c r="C26" s="23"/>
      <c r="D26" s="22"/>
      <c r="E26" s="1">
        <f t="shared" si="0"/>
        <v>0</v>
      </c>
    </row>
    <row r="27" spans="1:5" s="14" customFormat="1" ht="15.6" customHeight="1" x14ac:dyDescent="0.2">
      <c r="A27" s="21"/>
      <c r="B27" s="22"/>
      <c r="C27" s="23"/>
      <c r="D27" s="22"/>
      <c r="E27" s="1">
        <f t="shared" si="0"/>
        <v>0</v>
      </c>
    </row>
    <row r="28" spans="1:5" s="14" customFormat="1" ht="15.6" customHeight="1" thickBot="1" x14ac:dyDescent="0.25">
      <c r="A28" s="21"/>
      <c r="B28" s="22"/>
      <c r="C28" s="23"/>
      <c r="D28" s="22"/>
      <c r="E28" s="1">
        <f t="shared" si="0"/>
        <v>0</v>
      </c>
    </row>
    <row r="29" spans="1:5" s="14" customFormat="1" ht="15.6" customHeight="1" thickBot="1" x14ac:dyDescent="0.3">
      <c r="A29" s="113" t="s">
        <v>19</v>
      </c>
      <c r="B29" s="115"/>
      <c r="C29" s="115"/>
      <c r="D29" s="116"/>
      <c r="E29" s="59">
        <f>SUM(E21:E28)</f>
        <v>0</v>
      </c>
    </row>
    <row r="30" spans="1:5" ht="15.6" customHeight="1" x14ac:dyDescent="0.2">
      <c r="A30" s="42"/>
      <c r="B30" s="42"/>
      <c r="C30" s="42"/>
      <c r="D30" s="42"/>
      <c r="E30" s="42"/>
    </row>
    <row r="31" spans="1:5" ht="15.6" customHeight="1" x14ac:dyDescent="0.2">
      <c r="A31" s="52" t="s">
        <v>20</v>
      </c>
      <c r="B31" s="42"/>
      <c r="C31" s="42"/>
      <c r="D31" s="42"/>
      <c r="E31" s="42"/>
    </row>
    <row r="32" spans="1:5" ht="4.3499999999999996" customHeight="1" thickBot="1" x14ac:dyDescent="0.25">
      <c r="A32" s="52"/>
      <c r="B32" s="42"/>
      <c r="C32" s="42"/>
      <c r="D32" s="42"/>
      <c r="E32" s="42"/>
    </row>
    <row r="33" spans="1:5" s="14" customFormat="1" ht="15.6" customHeight="1" thickBot="1" x14ac:dyDescent="0.3">
      <c r="A33" s="124" t="s">
        <v>54</v>
      </c>
      <c r="B33" s="115"/>
      <c r="C33" s="60" t="s">
        <v>18</v>
      </c>
      <c r="D33" s="57" t="s">
        <v>5</v>
      </c>
      <c r="E33" s="58" t="s">
        <v>4</v>
      </c>
    </row>
    <row r="34" spans="1:5" s="14" customFormat="1" ht="15.6" customHeight="1" x14ac:dyDescent="0.2">
      <c r="A34" s="125"/>
      <c r="B34" s="137"/>
      <c r="C34" s="22"/>
      <c r="D34" s="24"/>
      <c r="E34" s="2">
        <f>D34</f>
        <v>0</v>
      </c>
    </row>
    <row r="35" spans="1:5" s="14" customFormat="1" ht="15.6" customHeight="1" x14ac:dyDescent="0.2">
      <c r="A35" s="120"/>
      <c r="B35" s="121"/>
      <c r="C35" s="22"/>
      <c r="D35" s="25"/>
      <c r="E35" s="2">
        <f t="shared" ref="E35:E39" si="1">D35</f>
        <v>0</v>
      </c>
    </row>
    <row r="36" spans="1:5" s="14" customFormat="1" ht="15.6" customHeight="1" x14ac:dyDescent="0.2">
      <c r="A36" s="120"/>
      <c r="B36" s="121"/>
      <c r="C36" s="22"/>
      <c r="D36" s="25"/>
      <c r="E36" s="2">
        <f t="shared" si="1"/>
        <v>0</v>
      </c>
    </row>
    <row r="37" spans="1:5" s="14" customFormat="1" ht="15.6" customHeight="1" x14ac:dyDescent="0.2">
      <c r="A37" s="120"/>
      <c r="B37" s="121"/>
      <c r="C37" s="22"/>
      <c r="D37" s="25"/>
      <c r="E37" s="2">
        <f t="shared" si="1"/>
        <v>0</v>
      </c>
    </row>
    <row r="38" spans="1:5" s="14" customFormat="1" ht="15.6" customHeight="1" x14ac:dyDescent="0.2">
      <c r="A38" s="120"/>
      <c r="B38" s="121"/>
      <c r="C38" s="22"/>
      <c r="D38" s="25"/>
      <c r="E38" s="2">
        <f t="shared" si="1"/>
        <v>0</v>
      </c>
    </row>
    <row r="39" spans="1:5" s="14" customFormat="1" ht="15.6" customHeight="1" thickBot="1" x14ac:dyDescent="0.25">
      <c r="A39" s="122"/>
      <c r="B39" s="123"/>
      <c r="C39" s="26"/>
      <c r="D39" s="27"/>
      <c r="E39" s="4">
        <f t="shared" si="1"/>
        <v>0</v>
      </c>
    </row>
    <row r="40" spans="1:5" ht="15.6" customHeight="1" thickBot="1" x14ac:dyDescent="0.25">
      <c r="A40" s="113" t="s">
        <v>21</v>
      </c>
      <c r="B40" s="115"/>
      <c r="C40" s="115"/>
      <c r="D40" s="116"/>
      <c r="E40" s="59">
        <f>SUM(E34:E39)</f>
        <v>0</v>
      </c>
    </row>
    <row r="41" spans="1:5" ht="15.6" customHeight="1" x14ac:dyDescent="0.2">
      <c r="A41" s="61"/>
      <c r="B41" s="62"/>
      <c r="C41" s="63"/>
      <c r="D41" s="63"/>
      <c r="E41" s="63"/>
    </row>
    <row r="42" spans="1:5" ht="15.6" customHeight="1" x14ac:dyDescent="0.2">
      <c r="A42" s="52" t="s">
        <v>22</v>
      </c>
      <c r="B42" s="42"/>
      <c r="C42" s="42"/>
      <c r="D42" s="42"/>
      <c r="E42" s="42"/>
    </row>
    <row r="43" spans="1:5" ht="4.3499999999999996" customHeight="1" thickBot="1" x14ac:dyDescent="0.25">
      <c r="A43" s="52"/>
      <c r="B43" s="42"/>
      <c r="C43" s="42"/>
      <c r="D43" s="42"/>
      <c r="E43" s="42"/>
    </row>
    <row r="44" spans="1:5" ht="15.6" customHeight="1" thickBot="1" x14ac:dyDescent="0.25">
      <c r="A44" s="124" t="s">
        <v>34</v>
      </c>
      <c r="B44" s="115" t="s">
        <v>18</v>
      </c>
      <c r="C44" s="60" t="s">
        <v>18</v>
      </c>
      <c r="D44" s="60" t="s">
        <v>5</v>
      </c>
      <c r="E44" s="58" t="s">
        <v>4</v>
      </c>
    </row>
    <row r="45" spans="1:5" ht="15.6" customHeight="1" x14ac:dyDescent="0.2">
      <c r="A45" s="125"/>
      <c r="B45" s="137"/>
      <c r="C45" s="22"/>
      <c r="D45" s="24"/>
      <c r="E45" s="2">
        <f>D45</f>
        <v>0</v>
      </c>
    </row>
    <row r="46" spans="1:5" ht="15.6" customHeight="1" x14ac:dyDescent="0.2">
      <c r="A46" s="120"/>
      <c r="B46" s="121"/>
      <c r="C46" s="22"/>
      <c r="D46" s="25"/>
      <c r="E46" s="2">
        <f t="shared" ref="E46:E48" si="2">D46</f>
        <v>0</v>
      </c>
    </row>
    <row r="47" spans="1:5" ht="15.6" customHeight="1" x14ac:dyDescent="0.2">
      <c r="A47" s="120"/>
      <c r="B47" s="121"/>
      <c r="C47" s="22"/>
      <c r="D47" s="25"/>
      <c r="E47" s="2">
        <f t="shared" si="2"/>
        <v>0</v>
      </c>
    </row>
    <row r="48" spans="1:5" ht="15.6" customHeight="1" thickBot="1" x14ac:dyDescent="0.25">
      <c r="A48" s="120"/>
      <c r="B48" s="121"/>
      <c r="C48" s="22"/>
      <c r="D48" s="25"/>
      <c r="E48" s="2">
        <f t="shared" si="2"/>
        <v>0</v>
      </c>
    </row>
    <row r="49" spans="1:5" ht="15.6" customHeight="1" thickBot="1" x14ac:dyDescent="0.25">
      <c r="A49" s="113" t="s">
        <v>23</v>
      </c>
      <c r="B49" s="115"/>
      <c r="C49" s="115"/>
      <c r="D49" s="116"/>
      <c r="E49" s="59">
        <f>SUM(E45:E48)</f>
        <v>0</v>
      </c>
    </row>
    <row r="50" spans="1:5" ht="15.6" customHeight="1" x14ac:dyDescent="0.2">
      <c r="A50" s="61"/>
      <c r="B50" s="62"/>
      <c r="C50" s="64"/>
      <c r="D50" s="64"/>
      <c r="E50" s="64"/>
    </row>
    <row r="51" spans="1:5" ht="4.3499999999999996" customHeight="1" thickBot="1" x14ac:dyDescent="0.25">
      <c r="A51" s="53"/>
      <c r="B51" s="53"/>
      <c r="C51" s="53"/>
      <c r="D51" s="53"/>
      <c r="E51" s="53"/>
    </row>
    <row r="52" spans="1:5" ht="15.6" customHeight="1" thickBot="1" x14ac:dyDescent="0.25">
      <c r="A52" s="158" t="s">
        <v>35</v>
      </c>
      <c r="B52" s="159"/>
      <c r="C52" s="159"/>
      <c r="D52" s="160"/>
      <c r="E52" s="65">
        <f>E29+E40+E49</f>
        <v>0</v>
      </c>
    </row>
    <row r="53" spans="1:5" ht="15.6" customHeight="1" thickBot="1" x14ac:dyDescent="0.25">
      <c r="A53" s="129" t="s">
        <v>51</v>
      </c>
      <c r="B53" s="130"/>
      <c r="C53" s="130"/>
      <c r="D53" s="131"/>
      <c r="E53" s="3">
        <f>IF(E52*0.8&gt;4000,4000,E52*0.8)</f>
        <v>0</v>
      </c>
    </row>
    <row r="54" spans="1:5" ht="14.1" customHeight="1" x14ac:dyDescent="0.2">
      <c r="A54" s="42"/>
      <c r="B54" s="42"/>
      <c r="C54" s="42"/>
      <c r="D54" s="42"/>
      <c r="E54" s="42"/>
    </row>
    <row r="55" spans="1:5" ht="15" customHeight="1" x14ac:dyDescent="0.2">
      <c r="A55" s="50" t="s">
        <v>25</v>
      </c>
      <c r="B55" s="51"/>
      <c r="C55" s="51"/>
      <c r="D55" s="51"/>
      <c r="E55" s="51"/>
    </row>
    <row r="56" spans="1:5" ht="15" customHeight="1" x14ac:dyDescent="0.2">
      <c r="A56" s="52" t="s">
        <v>24</v>
      </c>
      <c r="B56" s="53"/>
      <c r="C56" s="53"/>
      <c r="D56" s="53"/>
      <c r="E56" s="53"/>
    </row>
    <row r="57" spans="1:5" ht="4.3499999999999996" customHeight="1" thickBot="1" x14ac:dyDescent="0.25">
      <c r="A57" s="53"/>
      <c r="B57" s="53"/>
      <c r="C57" s="53"/>
      <c r="D57" s="53"/>
      <c r="E57" s="53"/>
    </row>
    <row r="58" spans="1:5" ht="15" customHeight="1" thickBot="1" x14ac:dyDescent="0.25">
      <c r="A58" s="124" t="s">
        <v>27</v>
      </c>
      <c r="B58" s="116"/>
      <c r="C58" s="105" t="s">
        <v>53</v>
      </c>
      <c r="D58" s="152"/>
      <c r="E58" s="58" t="s">
        <v>5</v>
      </c>
    </row>
    <row r="59" spans="1:5" ht="15" customHeight="1" thickBot="1" x14ac:dyDescent="0.25">
      <c r="A59" s="135" t="s">
        <v>30</v>
      </c>
      <c r="B59" s="136"/>
      <c r="C59" s="153"/>
      <c r="D59" s="154"/>
      <c r="E59" s="1">
        <f>IF(ISBLANK(C59),0,400)</f>
        <v>0</v>
      </c>
    </row>
    <row r="60" spans="1:5" ht="15" customHeight="1" thickBot="1" x14ac:dyDescent="0.25">
      <c r="A60" s="138" t="s">
        <v>29</v>
      </c>
      <c r="B60" s="139"/>
      <c r="C60" s="125"/>
      <c r="D60" s="126"/>
      <c r="E60" s="1">
        <f>IF(ISBLANK(C60),0,100)</f>
        <v>0</v>
      </c>
    </row>
    <row r="61" spans="1:5" ht="15" customHeight="1" thickBot="1" x14ac:dyDescent="0.25">
      <c r="A61" s="113" t="s">
        <v>28</v>
      </c>
      <c r="B61" s="117"/>
      <c r="C61" s="117"/>
      <c r="D61" s="92"/>
      <c r="E61" s="59">
        <f>SUM(E59:E60)</f>
        <v>0</v>
      </c>
    </row>
    <row r="62" spans="1:5" ht="15" customHeight="1" x14ac:dyDescent="0.2">
      <c r="A62" s="42"/>
      <c r="B62" s="42"/>
      <c r="C62" s="42"/>
      <c r="D62" s="42"/>
      <c r="E62" s="42"/>
    </row>
    <row r="63" spans="1:5" ht="15" customHeight="1" x14ac:dyDescent="0.2">
      <c r="A63" s="52" t="s">
        <v>31</v>
      </c>
      <c r="B63" s="42"/>
      <c r="C63" s="42"/>
      <c r="D63" s="42"/>
      <c r="E63" s="42"/>
    </row>
    <row r="64" spans="1:5" ht="4.3499999999999996" customHeight="1" thickBot="1" x14ac:dyDescent="0.25">
      <c r="A64" s="52"/>
      <c r="B64" s="42"/>
      <c r="C64" s="42"/>
      <c r="D64" s="42"/>
      <c r="E64" s="42"/>
    </row>
    <row r="65" spans="1:5" ht="15" customHeight="1" thickBot="1" x14ac:dyDescent="0.25">
      <c r="A65" s="124" t="s">
        <v>32</v>
      </c>
      <c r="B65" s="115" t="s">
        <v>18</v>
      </c>
      <c r="C65" s="60" t="s">
        <v>18</v>
      </c>
      <c r="D65" s="60" t="s">
        <v>5</v>
      </c>
      <c r="E65" s="58" t="s">
        <v>5</v>
      </c>
    </row>
    <row r="66" spans="1:5" ht="15" customHeight="1" x14ac:dyDescent="0.2">
      <c r="A66" s="125"/>
      <c r="B66" s="137"/>
      <c r="C66" s="22"/>
      <c r="D66" s="24"/>
      <c r="E66" s="2">
        <f>D66</f>
        <v>0</v>
      </c>
    </row>
    <row r="67" spans="1:5" ht="15" customHeight="1" x14ac:dyDescent="0.2">
      <c r="A67" s="120"/>
      <c r="B67" s="121"/>
      <c r="C67" s="22"/>
      <c r="D67" s="25"/>
      <c r="E67" s="2">
        <f t="shared" ref="E67:E75" si="3">D67</f>
        <v>0</v>
      </c>
    </row>
    <row r="68" spans="1:5" ht="15" customHeight="1" x14ac:dyDescent="0.2">
      <c r="A68" s="120"/>
      <c r="B68" s="121"/>
      <c r="C68" s="22"/>
      <c r="D68" s="25"/>
      <c r="E68" s="2">
        <f t="shared" si="3"/>
        <v>0</v>
      </c>
    </row>
    <row r="69" spans="1:5" ht="15" customHeight="1" x14ac:dyDescent="0.2">
      <c r="A69" s="120"/>
      <c r="B69" s="121"/>
      <c r="C69" s="22"/>
      <c r="D69" s="25"/>
      <c r="E69" s="2">
        <f t="shared" si="3"/>
        <v>0</v>
      </c>
    </row>
    <row r="70" spans="1:5" ht="15" customHeight="1" x14ac:dyDescent="0.2">
      <c r="A70" s="120"/>
      <c r="B70" s="121"/>
      <c r="C70" s="22"/>
      <c r="D70" s="25"/>
      <c r="E70" s="2">
        <f t="shared" si="3"/>
        <v>0</v>
      </c>
    </row>
    <row r="71" spans="1:5" ht="15" customHeight="1" x14ac:dyDescent="0.2">
      <c r="A71" s="120"/>
      <c r="B71" s="121"/>
      <c r="C71" s="22"/>
      <c r="D71" s="25"/>
      <c r="E71" s="2">
        <f t="shared" si="3"/>
        <v>0</v>
      </c>
    </row>
    <row r="72" spans="1:5" ht="15" customHeight="1" x14ac:dyDescent="0.2">
      <c r="A72" s="120"/>
      <c r="B72" s="121"/>
      <c r="C72" s="22"/>
      <c r="D72" s="25"/>
      <c r="E72" s="2">
        <f t="shared" si="3"/>
        <v>0</v>
      </c>
    </row>
    <row r="73" spans="1:5" ht="15" customHeight="1" x14ac:dyDescent="0.2">
      <c r="A73" s="120"/>
      <c r="B73" s="121"/>
      <c r="C73" s="22"/>
      <c r="D73" s="25"/>
      <c r="E73" s="2">
        <f t="shared" si="3"/>
        <v>0</v>
      </c>
    </row>
    <row r="74" spans="1:5" ht="15" customHeight="1" x14ac:dyDescent="0.2">
      <c r="A74" s="120"/>
      <c r="B74" s="121"/>
      <c r="C74" s="22"/>
      <c r="D74" s="25"/>
      <c r="E74" s="2">
        <f t="shared" si="3"/>
        <v>0</v>
      </c>
    </row>
    <row r="75" spans="1:5" ht="15" customHeight="1" thickBot="1" x14ac:dyDescent="0.25">
      <c r="A75" s="120"/>
      <c r="B75" s="121"/>
      <c r="C75" s="22"/>
      <c r="D75" s="25"/>
      <c r="E75" s="2">
        <f t="shared" si="3"/>
        <v>0</v>
      </c>
    </row>
    <row r="76" spans="1:5" ht="15" customHeight="1" thickBot="1" x14ac:dyDescent="0.25">
      <c r="A76" s="113" t="s">
        <v>21</v>
      </c>
      <c r="B76" s="115"/>
      <c r="C76" s="115"/>
      <c r="D76" s="116"/>
      <c r="E76" s="59">
        <f>SUM(E66:E75)</f>
        <v>0</v>
      </c>
    </row>
    <row r="77" spans="1:5" ht="15" customHeight="1" x14ac:dyDescent="0.2">
      <c r="A77" s="61"/>
      <c r="B77" s="62"/>
      <c r="C77" s="64"/>
      <c r="D77" s="64"/>
      <c r="E77" s="64"/>
    </row>
    <row r="78" spans="1:5" ht="4.3499999999999996" customHeight="1" thickBot="1" x14ac:dyDescent="0.25">
      <c r="A78" s="53"/>
      <c r="B78" s="53"/>
      <c r="C78" s="53"/>
      <c r="D78" s="53"/>
      <c r="E78" s="53"/>
    </row>
    <row r="79" spans="1:5" ht="15" customHeight="1" thickBot="1" x14ac:dyDescent="0.25">
      <c r="A79" s="132" t="s">
        <v>26</v>
      </c>
      <c r="B79" s="133"/>
      <c r="C79" s="133"/>
      <c r="D79" s="134"/>
      <c r="E79" s="66">
        <f>E61+E76</f>
        <v>0</v>
      </c>
    </row>
    <row r="80" spans="1:5" ht="15" customHeight="1" thickBot="1" x14ac:dyDescent="0.25">
      <c r="A80" s="129" t="s">
        <v>50</v>
      </c>
      <c r="B80" s="130"/>
      <c r="C80" s="130"/>
      <c r="D80" s="131"/>
      <c r="E80" s="3">
        <f>IF(E79&gt;4000,4000,E79)</f>
        <v>0</v>
      </c>
    </row>
    <row r="81" spans="1:5" ht="14.1" customHeight="1" x14ac:dyDescent="0.2">
      <c r="A81" s="42"/>
      <c r="B81" s="42"/>
      <c r="C81" s="42"/>
      <c r="D81" s="42"/>
      <c r="E81" s="42"/>
    </row>
    <row r="82" spans="1:5" ht="14.1" customHeight="1" x14ac:dyDescent="0.2">
      <c r="A82" s="42"/>
      <c r="B82" s="42"/>
      <c r="C82" s="42"/>
      <c r="D82" s="42"/>
      <c r="E82" s="42"/>
    </row>
    <row r="83" spans="1:5" ht="14.1" customHeight="1" x14ac:dyDescent="0.2">
      <c r="A83" s="50" t="s">
        <v>38</v>
      </c>
      <c r="B83" s="42"/>
      <c r="C83" s="42"/>
      <c r="D83" s="42"/>
      <c r="E83" s="42"/>
    </row>
    <row r="84" spans="1:5" ht="4.3499999999999996" customHeight="1" x14ac:dyDescent="0.2">
      <c r="A84" s="52"/>
      <c r="B84" s="42"/>
      <c r="C84" s="42"/>
      <c r="D84" s="42"/>
      <c r="E84" s="42"/>
    </row>
    <row r="85" spans="1:5" ht="39.75" customHeight="1" x14ac:dyDescent="0.2">
      <c r="A85" s="67"/>
      <c r="B85" s="67" t="s">
        <v>52</v>
      </c>
      <c r="C85" s="67" t="s">
        <v>6</v>
      </c>
      <c r="D85" s="67" t="s">
        <v>8</v>
      </c>
      <c r="E85" s="68" t="s">
        <v>7</v>
      </c>
    </row>
    <row r="86" spans="1:5" ht="15" x14ac:dyDescent="0.2">
      <c r="A86" s="111" t="s">
        <v>49</v>
      </c>
      <c r="B86" s="112"/>
      <c r="C86" s="9">
        <f>SUM(E80+E53)</f>
        <v>0</v>
      </c>
      <c r="D86" s="69"/>
      <c r="E86" s="70"/>
    </row>
    <row r="87" spans="1:5" ht="14.1" customHeight="1" x14ac:dyDescent="0.2">
      <c r="A87" s="71" t="s">
        <v>0</v>
      </c>
      <c r="B87" s="5">
        <f>E52</f>
        <v>0</v>
      </c>
      <c r="C87" s="8">
        <f>IF(C86&gt;4000,(E53-(C86-4000)),E53)</f>
        <v>0</v>
      </c>
      <c r="D87" s="72" t="e">
        <f>C87/B87</f>
        <v>#DIV/0!</v>
      </c>
      <c r="E87" s="5">
        <f>B87-C87</f>
        <v>0</v>
      </c>
    </row>
    <row r="88" spans="1:5" ht="14.1" customHeight="1" x14ac:dyDescent="0.2">
      <c r="A88" s="73" t="s">
        <v>1</v>
      </c>
      <c r="B88" s="6">
        <f>E79</f>
        <v>0</v>
      </c>
      <c r="C88" s="10">
        <f>E80</f>
        <v>0</v>
      </c>
      <c r="D88" s="72" t="e">
        <f>C88/B88</f>
        <v>#DIV/0!</v>
      </c>
      <c r="E88" s="6">
        <f>B88-C88</f>
        <v>0</v>
      </c>
    </row>
    <row r="89" spans="1:5" ht="14.1" customHeight="1" x14ac:dyDescent="0.2">
      <c r="A89" s="74" t="s">
        <v>9</v>
      </c>
      <c r="B89" s="7">
        <f>SUM(B87:B88)</f>
        <v>0</v>
      </c>
      <c r="C89" s="7">
        <f>IF(C86&lt;4000,C86,MIN(SUM(C87:C88),4000))</f>
        <v>0</v>
      </c>
      <c r="D89" s="75"/>
      <c r="E89" s="76"/>
    </row>
    <row r="90" spans="1:5" ht="14.1" customHeight="1" x14ac:dyDescent="0.2">
      <c r="A90" s="77"/>
      <c r="B90" s="78"/>
      <c r="C90" s="79"/>
      <c r="D90" s="78"/>
      <c r="E90" s="80"/>
    </row>
    <row r="91" spans="1:5" ht="14.1" customHeight="1" x14ac:dyDescent="0.2">
      <c r="A91" s="77"/>
      <c r="B91" s="78"/>
      <c r="C91" s="79"/>
      <c r="D91" s="78"/>
      <c r="E91" s="80"/>
    </row>
    <row r="92" spans="1:5" ht="4.3499999999999996" customHeight="1" thickBot="1" x14ac:dyDescent="0.25">
      <c r="A92" s="77"/>
      <c r="B92" s="78"/>
      <c r="C92" s="79"/>
      <c r="D92" s="78"/>
      <c r="E92" s="80"/>
    </row>
    <row r="93" spans="1:5" ht="15" customHeight="1" thickBot="1" x14ac:dyDescent="0.25">
      <c r="A93" s="118" t="s">
        <v>12</v>
      </c>
      <c r="B93" s="119"/>
      <c r="C93" s="81" t="s">
        <v>37</v>
      </c>
      <c r="D93" s="82">
        <f>E87</f>
        <v>0</v>
      </c>
      <c r="E93" s="79"/>
    </row>
    <row r="94" spans="1:5" ht="15" customHeight="1" thickBot="1" x14ac:dyDescent="0.25">
      <c r="A94" s="127" t="s">
        <v>10</v>
      </c>
      <c r="B94" s="128"/>
      <c r="C94" s="83" t="s">
        <v>37</v>
      </c>
      <c r="D94" s="84">
        <f>E88</f>
        <v>0</v>
      </c>
      <c r="E94" s="79"/>
    </row>
    <row r="95" spans="1:5" ht="15" customHeight="1" thickBot="1" x14ac:dyDescent="0.25">
      <c r="A95" s="109" t="s">
        <v>11</v>
      </c>
      <c r="B95" s="110"/>
      <c r="C95" s="85" t="s">
        <v>37</v>
      </c>
      <c r="D95" s="86">
        <f>C89</f>
        <v>0</v>
      </c>
      <c r="E95" s="79"/>
    </row>
    <row r="96" spans="1:5" ht="14.1" customHeight="1" thickBot="1" x14ac:dyDescent="0.25">
      <c r="A96" s="42"/>
      <c r="B96" s="42"/>
      <c r="C96" s="42"/>
      <c r="D96" s="42"/>
      <c r="E96" s="42"/>
    </row>
    <row r="97" spans="1:5" ht="14.1" customHeight="1" thickBot="1" x14ac:dyDescent="0.25">
      <c r="A97" s="113" t="s">
        <v>36</v>
      </c>
      <c r="B97" s="114"/>
      <c r="C97" s="87" t="s">
        <v>37</v>
      </c>
      <c r="D97" s="28"/>
      <c r="E97" s="42"/>
    </row>
    <row r="98" spans="1:5" ht="14.1" customHeight="1" x14ac:dyDescent="0.2">
      <c r="A98" s="42"/>
      <c r="B98" s="42"/>
      <c r="C98" s="42"/>
      <c r="D98" s="42"/>
      <c r="E98" s="42"/>
    </row>
    <row r="99" spans="1:5" ht="14.1" customHeight="1" x14ac:dyDescent="0.2">
      <c r="A99" s="42"/>
      <c r="B99" s="42"/>
      <c r="C99" s="42"/>
      <c r="D99" s="42"/>
      <c r="E99" s="42"/>
    </row>
    <row r="100" spans="1:5" ht="14.1" customHeight="1" x14ac:dyDescent="0.2">
      <c r="A100" s="50" t="s">
        <v>42</v>
      </c>
      <c r="B100" s="51"/>
      <c r="C100" s="51"/>
      <c r="D100" s="51"/>
      <c r="E100" s="51"/>
    </row>
    <row r="101" spans="1:5" ht="14.1" customHeight="1" x14ac:dyDescent="0.2">
      <c r="A101" s="53" t="s">
        <v>46</v>
      </c>
      <c r="B101" s="53"/>
      <c r="C101" s="53"/>
      <c r="D101" s="53"/>
      <c r="E101" s="53"/>
    </row>
    <row r="102" spans="1:5" ht="4.3499999999999996" customHeight="1" thickBot="1" x14ac:dyDescent="0.25">
      <c r="A102" s="53"/>
      <c r="B102" s="53"/>
      <c r="C102" s="53"/>
      <c r="D102" s="53"/>
      <c r="E102" s="53"/>
    </row>
    <row r="103" spans="1:5" ht="15.75" thickBot="1" x14ac:dyDescent="0.25">
      <c r="A103" s="55" t="s">
        <v>39</v>
      </c>
      <c r="B103" s="88" t="s">
        <v>18</v>
      </c>
      <c r="C103" s="105" t="s">
        <v>41</v>
      </c>
      <c r="D103" s="106"/>
      <c r="E103" s="58" t="s">
        <v>40</v>
      </c>
    </row>
    <row r="104" spans="1:5" ht="19.5" customHeight="1" thickBot="1" x14ac:dyDescent="0.25">
      <c r="A104" s="29"/>
      <c r="B104" s="29"/>
      <c r="C104" s="99"/>
      <c r="D104" s="100"/>
      <c r="E104" s="30"/>
    </row>
    <row r="108" spans="1:5" x14ac:dyDescent="0.2">
      <c r="A108" s="42"/>
      <c r="B108" s="42"/>
      <c r="C108" s="42"/>
      <c r="D108" s="42"/>
      <c r="E108" s="42"/>
    </row>
    <row r="109" spans="1:5" ht="15.75" x14ac:dyDescent="0.2">
      <c r="A109" s="50" t="s">
        <v>45</v>
      </c>
      <c r="B109" s="51"/>
      <c r="C109" s="51"/>
      <c r="D109" s="51"/>
      <c r="E109" s="42"/>
    </row>
    <row r="110" spans="1:5" ht="15.75" x14ac:dyDescent="0.2">
      <c r="A110" s="50"/>
      <c r="B110" s="51"/>
      <c r="C110" s="51"/>
      <c r="D110" s="51"/>
      <c r="E110" s="42"/>
    </row>
    <row r="111" spans="1:5" ht="4.3499999999999996" customHeight="1" thickBot="1" x14ac:dyDescent="0.25">
      <c r="A111" s="53"/>
      <c r="B111" s="53"/>
      <c r="C111" s="53"/>
      <c r="D111" s="53"/>
      <c r="E111" s="42"/>
    </row>
    <row r="112" spans="1:5" ht="15.75" thickBot="1" x14ac:dyDescent="0.25">
      <c r="A112" s="89" t="s">
        <v>43</v>
      </c>
      <c r="B112" s="90" t="s">
        <v>18</v>
      </c>
      <c r="C112" s="101" t="s">
        <v>3</v>
      </c>
      <c r="D112" s="106"/>
      <c r="E112" s="42"/>
    </row>
    <row r="113" spans="1:4" ht="19.5" customHeight="1" x14ac:dyDescent="0.2">
      <c r="A113" s="31"/>
      <c r="B113" s="32"/>
      <c r="C113" s="107"/>
      <c r="D113" s="108"/>
    </row>
    <row r="114" spans="1:4" ht="19.5" customHeight="1" x14ac:dyDescent="0.2">
      <c r="A114" s="33"/>
      <c r="B114" s="34"/>
      <c r="C114" s="93"/>
      <c r="D114" s="94"/>
    </row>
    <row r="115" spans="1:4" ht="19.5" customHeight="1" x14ac:dyDescent="0.2">
      <c r="A115" s="33"/>
      <c r="B115" s="34"/>
      <c r="C115" s="93"/>
      <c r="D115" s="94"/>
    </row>
    <row r="116" spans="1:4" ht="19.5" customHeight="1" x14ac:dyDescent="0.2">
      <c r="A116" s="33"/>
      <c r="B116" s="34"/>
      <c r="C116" s="93"/>
      <c r="D116" s="94"/>
    </row>
    <row r="117" spans="1:4" ht="19.5" customHeight="1" x14ac:dyDescent="0.2">
      <c r="A117" s="33"/>
      <c r="B117" s="34"/>
      <c r="C117" s="93"/>
      <c r="D117" s="94"/>
    </row>
    <row r="118" spans="1:4" ht="19.5" customHeight="1" x14ac:dyDescent="0.2">
      <c r="A118" s="33"/>
      <c r="B118" s="34"/>
      <c r="C118" s="93"/>
      <c r="D118" s="94"/>
    </row>
    <row r="119" spans="1:4" ht="19.5" customHeight="1" x14ac:dyDescent="0.2">
      <c r="A119" s="33"/>
      <c r="B119" s="34"/>
      <c r="C119" s="93"/>
      <c r="D119" s="94"/>
    </row>
    <row r="120" spans="1:4" ht="19.5" customHeight="1" x14ac:dyDescent="0.2">
      <c r="A120" s="33"/>
      <c r="B120" s="34"/>
      <c r="C120" s="93"/>
      <c r="D120" s="94"/>
    </row>
    <row r="121" spans="1:4" ht="19.5" customHeight="1" x14ac:dyDescent="0.2">
      <c r="A121" s="33"/>
      <c r="B121" s="34"/>
      <c r="C121" s="93"/>
      <c r="D121" s="94"/>
    </row>
    <row r="122" spans="1:4" ht="19.5" customHeight="1" x14ac:dyDescent="0.2">
      <c r="A122" s="33"/>
      <c r="B122" s="34"/>
      <c r="C122" s="93"/>
      <c r="D122" s="94"/>
    </row>
    <row r="123" spans="1:4" ht="19.5" customHeight="1" x14ac:dyDescent="0.2">
      <c r="A123" s="33"/>
      <c r="B123" s="34"/>
      <c r="C123" s="93"/>
      <c r="D123" s="94"/>
    </row>
    <row r="124" spans="1:4" ht="19.5" customHeight="1" x14ac:dyDescent="0.2">
      <c r="A124" s="33"/>
      <c r="B124" s="34"/>
      <c r="C124" s="93"/>
      <c r="D124" s="94"/>
    </row>
    <row r="125" spans="1:4" ht="19.5" customHeight="1" x14ac:dyDescent="0.2">
      <c r="A125" s="33"/>
      <c r="B125" s="34"/>
      <c r="C125" s="93"/>
      <c r="D125" s="94"/>
    </row>
    <row r="126" spans="1:4" ht="19.5" customHeight="1" x14ac:dyDescent="0.2">
      <c r="A126" s="33"/>
      <c r="B126" s="34"/>
      <c r="C126" s="93"/>
      <c r="D126" s="94"/>
    </row>
    <row r="127" spans="1:4" ht="19.5" customHeight="1" x14ac:dyDescent="0.2">
      <c r="A127" s="33"/>
      <c r="B127" s="34"/>
      <c r="C127" s="93"/>
      <c r="D127" s="94"/>
    </row>
    <row r="128" spans="1:4" ht="19.5" customHeight="1" x14ac:dyDescent="0.2">
      <c r="A128" s="33"/>
      <c r="B128" s="34"/>
      <c r="C128" s="93"/>
      <c r="D128" s="94"/>
    </row>
    <row r="129" spans="1:5" ht="19.5" customHeight="1" x14ac:dyDescent="0.2">
      <c r="A129" s="33"/>
      <c r="B129" s="34"/>
      <c r="C129" s="93"/>
      <c r="D129" s="94"/>
    </row>
    <row r="130" spans="1:5" ht="19.5" customHeight="1" x14ac:dyDescent="0.2">
      <c r="A130" s="33"/>
      <c r="B130" s="34"/>
      <c r="C130" s="103"/>
      <c r="D130" s="104"/>
    </row>
    <row r="131" spans="1:5" ht="19.5" customHeight="1" x14ac:dyDescent="0.2">
      <c r="A131" s="33"/>
      <c r="B131" s="34"/>
      <c r="C131" s="103"/>
      <c r="D131" s="104"/>
    </row>
    <row r="132" spans="1:5" ht="19.5" customHeight="1" x14ac:dyDescent="0.2">
      <c r="A132" s="33"/>
      <c r="B132" s="34"/>
      <c r="C132" s="103"/>
      <c r="D132" s="104"/>
    </row>
    <row r="133" spans="1:5" ht="19.5" customHeight="1" x14ac:dyDescent="0.2">
      <c r="A133" s="33"/>
      <c r="B133" s="34"/>
      <c r="C133" s="103"/>
      <c r="D133" s="104"/>
    </row>
    <row r="134" spans="1:5" ht="19.5" customHeight="1" x14ac:dyDescent="0.2">
      <c r="A134" s="33"/>
      <c r="B134" s="34"/>
      <c r="C134" s="103"/>
      <c r="D134" s="104"/>
    </row>
    <row r="135" spans="1:5" ht="19.5" customHeight="1" x14ac:dyDescent="0.2">
      <c r="A135" s="33"/>
      <c r="B135" s="34"/>
      <c r="C135" s="103"/>
      <c r="D135" s="104"/>
    </row>
    <row r="136" spans="1:5" ht="19.5" customHeight="1" x14ac:dyDescent="0.2">
      <c r="A136" s="33"/>
      <c r="B136" s="34"/>
      <c r="C136" s="93"/>
      <c r="D136" s="94"/>
    </row>
    <row r="137" spans="1:5" ht="19.5" customHeight="1" x14ac:dyDescent="0.2">
      <c r="A137" s="33"/>
      <c r="B137" s="34"/>
      <c r="C137" s="93"/>
      <c r="D137" s="94"/>
    </row>
    <row r="138" spans="1:5" ht="19.5" customHeight="1" thickBot="1" x14ac:dyDescent="0.25">
      <c r="A138" s="35"/>
      <c r="B138" s="36"/>
      <c r="C138" s="95"/>
      <c r="D138" s="96"/>
    </row>
    <row r="139" spans="1:5" ht="15" thickBot="1" x14ac:dyDescent="0.25">
      <c r="A139" s="91" t="s">
        <v>44</v>
      </c>
      <c r="B139" s="92"/>
      <c r="C139" s="97">
        <f>SUM(C113:D138)</f>
        <v>0</v>
      </c>
      <c r="D139" s="98"/>
    </row>
    <row r="140" spans="1:5" x14ac:dyDescent="0.2">
      <c r="A140" s="42"/>
      <c r="B140" s="42"/>
      <c r="C140" s="42"/>
      <c r="D140" s="42"/>
    </row>
    <row r="141" spans="1:5" x14ac:dyDescent="0.2">
      <c r="A141" s="42"/>
      <c r="B141" s="42"/>
      <c r="C141" s="42"/>
      <c r="D141" s="42"/>
    </row>
    <row r="142" spans="1:5" x14ac:dyDescent="0.2">
      <c r="A142" s="53" t="s">
        <v>47</v>
      </c>
      <c r="B142" s="53"/>
      <c r="C142" s="53"/>
      <c r="D142" s="53"/>
      <c r="E142" s="17"/>
    </row>
    <row r="143" spans="1:5" ht="4.3499999999999996" customHeight="1" thickBot="1" x14ac:dyDescent="0.25">
      <c r="A143" s="53"/>
      <c r="B143" s="53"/>
      <c r="C143" s="53"/>
      <c r="D143" s="53"/>
      <c r="E143" s="37"/>
    </row>
    <row r="144" spans="1:5" ht="19.5" customHeight="1" thickBot="1" x14ac:dyDescent="0.25">
      <c r="A144" s="89" t="s">
        <v>43</v>
      </c>
      <c r="B144" s="90" t="s">
        <v>18</v>
      </c>
      <c r="C144" s="101" t="s">
        <v>41</v>
      </c>
      <c r="D144" s="102"/>
      <c r="E144" s="38" t="s">
        <v>40</v>
      </c>
    </row>
    <row r="145" spans="1:5" ht="19.5" customHeight="1" thickBot="1" x14ac:dyDescent="0.25">
      <c r="A145" s="29"/>
      <c r="B145" s="29"/>
      <c r="C145" s="99"/>
      <c r="D145" s="100"/>
      <c r="E145" s="39"/>
    </row>
    <row r="146" spans="1:5" x14ac:dyDescent="0.2">
      <c r="E146" s="40"/>
    </row>
  </sheetData>
  <sheetProtection algorithmName="SHA-512" hashValue="3HKJfDABxFQQfl1CYmuER9STnDIo0s0IE53622GF9Y1rls5LRgA2zWlauoSPAnfVF28GIqEPSa1BIa2OmvbpMQ==" saltValue="9QMG7mUzp4dL80Tu+PY7gA==" spinCount="100000" sheet="1" objects="1" scenarios="1"/>
  <mergeCells count="89">
    <mergeCell ref="C58:D58"/>
    <mergeCell ref="C59:D59"/>
    <mergeCell ref="A38:B38"/>
    <mergeCell ref="A10:A14"/>
    <mergeCell ref="A33:B33"/>
    <mergeCell ref="A34:B34"/>
    <mergeCell ref="A35:B35"/>
    <mergeCell ref="A36:B36"/>
    <mergeCell ref="A37:B37"/>
    <mergeCell ref="A45:B45"/>
    <mergeCell ref="A46:B46"/>
    <mergeCell ref="A52:D52"/>
    <mergeCell ref="A4:E4"/>
    <mergeCell ref="B10:C10"/>
    <mergeCell ref="B12:C12"/>
    <mergeCell ref="B13:C13"/>
    <mergeCell ref="B14:C14"/>
    <mergeCell ref="D10:E10"/>
    <mergeCell ref="D12:E12"/>
    <mergeCell ref="D13:E13"/>
    <mergeCell ref="D14:E14"/>
    <mergeCell ref="B6:D6"/>
    <mergeCell ref="B8:D8"/>
    <mergeCell ref="B11:C11"/>
    <mergeCell ref="A94:B94"/>
    <mergeCell ref="A40:D40"/>
    <mergeCell ref="A47:B47"/>
    <mergeCell ref="A48:B48"/>
    <mergeCell ref="A53:D53"/>
    <mergeCell ref="A79:D79"/>
    <mergeCell ref="A80:D80"/>
    <mergeCell ref="A58:B58"/>
    <mergeCell ref="A59:B59"/>
    <mergeCell ref="A66:B66"/>
    <mergeCell ref="A68:B68"/>
    <mergeCell ref="A73:B73"/>
    <mergeCell ref="A60:B60"/>
    <mergeCell ref="A65:B65"/>
    <mergeCell ref="A67:B67"/>
    <mergeCell ref="A69:B69"/>
    <mergeCell ref="A95:B95"/>
    <mergeCell ref="A86:B86"/>
    <mergeCell ref="A97:B97"/>
    <mergeCell ref="A29:D29"/>
    <mergeCell ref="A49:D49"/>
    <mergeCell ref="A76:D76"/>
    <mergeCell ref="A61:D61"/>
    <mergeCell ref="A93:B93"/>
    <mergeCell ref="A71:B71"/>
    <mergeCell ref="A72:B72"/>
    <mergeCell ref="A74:B74"/>
    <mergeCell ref="A75:B75"/>
    <mergeCell ref="A70:B70"/>
    <mergeCell ref="A39:B39"/>
    <mergeCell ref="A44:B44"/>
    <mergeCell ref="C60:D60"/>
    <mergeCell ref="C103:D103"/>
    <mergeCell ref="C104:D104"/>
    <mergeCell ref="C112:D112"/>
    <mergeCell ref="C132:D13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35:D135"/>
    <mergeCell ref="C136:D136"/>
    <mergeCell ref="C129:D129"/>
    <mergeCell ref="C130:D130"/>
    <mergeCell ref="C131:D131"/>
    <mergeCell ref="C133:D133"/>
    <mergeCell ref="C134:D134"/>
    <mergeCell ref="A139:B139"/>
    <mergeCell ref="C137:D137"/>
    <mergeCell ref="C138:D138"/>
    <mergeCell ref="C139:D139"/>
    <mergeCell ref="C145:D145"/>
    <mergeCell ref="C144:D144"/>
  </mergeCells>
  <conditionalFormatting sqref="E53">
    <cfRule type="cellIs" dxfId="2" priority="10" operator="equal">
      <formula>4000</formula>
    </cfRule>
  </conditionalFormatting>
  <conditionalFormatting sqref="E80">
    <cfRule type="cellIs" dxfId="1" priority="2" operator="equal">
      <formula>4000</formula>
    </cfRule>
  </conditionalFormatting>
  <conditionalFormatting sqref="C86">
    <cfRule type="cellIs" dxfId="0" priority="1" operator="greaterThan">
      <formula>4000</formula>
    </cfRule>
  </conditionalFormatting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 xml:space="preserve">&amp;L&amp;"Arial,Fett"&amp;9 Amt für Umwelt&amp;R&amp;G
</oddHeader>
    <oddFooter xml:space="preserve">&amp;R&amp;"Arial,Standard"&amp;9Seite &amp;P von &amp;N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Tamara Gloor"/>
    <f:field ref="FSCFOLIO_1_1001_FieldCurrentDate" text="31.07.2024 15:13"/>
    <f:field ref="CCAPRECONFIG_15_1001_Objektname" text="Kostenabrechnung_ Kantonsbeiträge_für_Neophyteneinsätze_Entwurf V1_TG" edit="true"/>
    <f:field ref="objname" text="Kostenabrechnung_ Kantonsbeiträge_für_Neophyteneinsätze_Entwurf V1_TG" edit="true"/>
    <f:field ref="objsubject" text="" edit="true"/>
    <f:field ref="objcreatedby" text="Gloor, Tamara"/>
    <f:field ref="objcreatedat" date="2024-07-31T14:55:10" text="31.07.2024 14:55:10"/>
    <f:field ref="objchangedby" text="Gloor, Tamara"/>
    <f:field ref="objmodifiedat" date="2024-07-31T14:55:11" text="31.07.2024 14:55:1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Gloor</dc:creator>
  <cp:lastModifiedBy>Sebastian Keller</cp:lastModifiedBy>
  <cp:lastPrinted>2024-07-31T08:19:27Z</cp:lastPrinted>
  <dcterms:created xsi:type="dcterms:W3CDTF">2024-07-24T07:56:48Z</dcterms:created>
  <dcterms:modified xsi:type="dcterms:W3CDTF">2024-10-23T14:40:47Z</dcterms:modified>
</cp:coreProperties>
</file>